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autoCompressPictures="0"/>
  <mc:AlternateContent xmlns:mc="http://schemas.openxmlformats.org/markup-compatibility/2006">
    <mc:Choice Requires="x15">
      <x15ac:absPath xmlns:x15ac="http://schemas.microsoft.com/office/spreadsheetml/2010/11/ac" url="C:\Users\energenious\ownCloud_energenious\010_Internal_Resources\030_Workspace\030_Product_Development\010_OrderForm\020_ExcelSheet\020_OrderForm_Sheet\"/>
    </mc:Choice>
  </mc:AlternateContent>
  <xr:revisionPtr revIDLastSave="0" documentId="10_ncr:100000_{E901B3EC-2BD1-434D-B797-B0BFDEB3CBE6}" xr6:coauthVersionLast="31" xr6:coauthVersionMax="40" xr10:uidLastSave="{00000000-0000-0000-0000-000000000000}"/>
  <bookViews>
    <workbookView xWindow="0" yWindow="0" windowWidth="23040" windowHeight="8412" tabRatio="500" xr2:uid="{00000000-000D-0000-FFFF-FFFF00000000}"/>
  </bookViews>
  <sheets>
    <sheet name="Cover_Sheet" sheetId="23" r:id="rId1"/>
    <sheet name="Technologies" sheetId="4" r:id="rId2"/>
    <sheet name="Hide" sheetId="25" state="hidden" r:id="rId3"/>
    <sheet name="Resources" sheetId="24" r:id="rId4"/>
  </sheets>
  <definedNames>
    <definedName name="_xlnm._FilterDatabase" localSheetId="2" hidden="1">Hide!$A$1:$V$34</definedName>
  </definedNames>
  <calcPr calcId="179017" concurrentCalc="0"/>
</workbook>
</file>

<file path=xl/calcChain.xml><?xml version="1.0" encoding="utf-8"?>
<calcChain xmlns="http://schemas.openxmlformats.org/spreadsheetml/2006/main">
  <c r="G7" i="24" l="1"/>
  <c r="F4" i="4"/>
  <c r="D4" i="4"/>
  <c r="D13" i="4"/>
  <c r="E12" i="4"/>
  <c r="I41" i="25"/>
  <c r="I38" i="25"/>
  <c r="I37" i="25"/>
  <c r="I36" i="25"/>
  <c r="C3" i="24"/>
  <c r="C4" i="24"/>
  <c r="C5" i="24"/>
  <c r="C6" i="24"/>
  <c r="C7" i="24"/>
  <c r="C2" i="24"/>
  <c r="E35" i="25"/>
  <c r="E36" i="25"/>
  <c r="E34" i="25"/>
  <c r="C7" i="25"/>
  <c r="C6" i="25"/>
  <c r="C5" i="25"/>
  <c r="C4" i="25"/>
  <c r="M4" i="25"/>
  <c r="M6" i="25"/>
  <c r="M5" i="25"/>
  <c r="J3" i="25"/>
  <c r="I3" i="25"/>
  <c r="H3" i="25"/>
  <c r="G3" i="25"/>
  <c r="F3" i="25"/>
  <c r="E3" i="25"/>
  <c r="D3" i="25"/>
  <c r="T5" i="25"/>
  <c r="T7" i="25"/>
  <c r="T6" i="25"/>
  <c r="T4" i="25"/>
  <c r="V3" i="25"/>
  <c r="U3" i="25"/>
  <c r="O3" i="25"/>
  <c r="P3" i="25"/>
  <c r="Q3" i="25"/>
  <c r="N3" i="25"/>
  <c r="E21" i="4"/>
  <c r="E20" i="4"/>
  <c r="H21" i="4"/>
  <c r="H20" i="4"/>
  <c r="G21" i="4"/>
  <c r="G20" i="4"/>
  <c r="F21" i="4"/>
  <c r="F20" i="4"/>
  <c r="D20" i="4"/>
  <c r="D21" i="4"/>
  <c r="E27" i="4"/>
  <c r="H29" i="4"/>
  <c r="G29" i="4"/>
  <c r="F29" i="4"/>
  <c r="E29" i="4"/>
  <c r="D29" i="4"/>
  <c r="J35" i="25"/>
  <c r="E3" i="24"/>
  <c r="E4" i="24"/>
  <c r="E5" i="24"/>
  <c r="E6" i="24"/>
  <c r="E7" i="24"/>
  <c r="E2" i="24"/>
  <c r="M35" i="25"/>
  <c r="K35" i="25"/>
  <c r="L35" i="25"/>
  <c r="N35" i="25"/>
  <c r="G3" i="24"/>
  <c r="G4" i="24"/>
  <c r="G5" i="24"/>
  <c r="G6" i="24"/>
  <c r="G2" i="24"/>
  <c r="F3" i="24"/>
  <c r="F4" i="24"/>
  <c r="F5" i="24"/>
  <c r="F6" i="24"/>
  <c r="F7" i="24"/>
  <c r="F2" i="24"/>
  <c r="D3" i="24"/>
  <c r="D4" i="24"/>
  <c r="D5" i="24"/>
  <c r="D6" i="24"/>
  <c r="D7" i="24"/>
  <c r="D2" i="24"/>
  <c r="H25" i="4"/>
  <c r="H27" i="4"/>
  <c r="H28" i="4"/>
  <c r="H24" i="4"/>
  <c r="H22" i="4"/>
  <c r="H19" i="4"/>
  <c r="O23" i="25"/>
  <c r="G19" i="4"/>
  <c r="F19" i="4"/>
  <c r="G22" i="4"/>
  <c r="G25" i="4"/>
  <c r="G27" i="4"/>
  <c r="G28" i="4"/>
  <c r="G24" i="4"/>
  <c r="F25" i="4"/>
  <c r="F27" i="4"/>
  <c r="F28" i="4"/>
  <c r="F24" i="4"/>
  <c r="F22" i="4"/>
  <c r="E25" i="4"/>
  <c r="E28" i="4"/>
  <c r="E24" i="4"/>
  <c r="E22" i="4"/>
  <c r="E19" i="4"/>
  <c r="H11" i="4"/>
  <c r="H12" i="4"/>
  <c r="H13" i="4"/>
  <c r="H14" i="4"/>
  <c r="H15" i="4"/>
  <c r="H16" i="4"/>
  <c r="H10" i="4"/>
  <c r="G11" i="4"/>
  <c r="G12" i="4"/>
  <c r="G13" i="4"/>
  <c r="G14" i="4"/>
  <c r="G15" i="4"/>
  <c r="G16" i="4"/>
  <c r="G10" i="4"/>
  <c r="F11" i="4"/>
  <c r="F12" i="4"/>
  <c r="F13" i="4"/>
  <c r="F14" i="4"/>
  <c r="F15" i="4"/>
  <c r="F16" i="4"/>
  <c r="F10" i="4"/>
  <c r="E11" i="4"/>
  <c r="E13" i="4"/>
  <c r="E14" i="4"/>
  <c r="E15" i="4"/>
  <c r="E16" i="4"/>
  <c r="E10" i="4"/>
  <c r="H7" i="4"/>
  <c r="G10" i="25"/>
  <c r="H8" i="4"/>
  <c r="H6" i="4"/>
  <c r="G7" i="4"/>
  <c r="O10" i="25"/>
  <c r="G8" i="4"/>
  <c r="G6" i="4"/>
  <c r="E4" i="4"/>
  <c r="E5" i="4"/>
  <c r="E3" i="4"/>
  <c r="F7" i="4"/>
  <c r="D10" i="25"/>
  <c r="V10" i="25"/>
  <c r="F8" i="4"/>
  <c r="F6" i="4"/>
  <c r="E7" i="4"/>
  <c r="U10" i="25"/>
  <c r="E8" i="4"/>
  <c r="E6" i="4"/>
  <c r="H4" i="4"/>
  <c r="H5" i="4"/>
  <c r="H3" i="4"/>
  <c r="G4" i="4"/>
  <c r="G5" i="4"/>
  <c r="F5" i="4"/>
  <c r="G3" i="4"/>
  <c r="F3" i="4"/>
  <c r="N23" i="25"/>
  <c r="D19" i="4"/>
  <c r="D7" i="4"/>
  <c r="D8" i="4"/>
  <c r="D6" i="4"/>
  <c r="D25" i="4"/>
  <c r="D27" i="4"/>
  <c r="D28" i="4"/>
  <c r="D24" i="4"/>
  <c r="D22" i="4"/>
  <c r="D11" i="4"/>
  <c r="D12" i="4"/>
  <c r="D14" i="4"/>
  <c r="D15" i="4"/>
  <c r="D16" i="4"/>
  <c r="D10" i="4"/>
  <c r="D5" i="4"/>
  <c r="D3" i="4"/>
  <c r="Q28" i="25"/>
  <c r="P28" i="25"/>
  <c r="O28" i="25"/>
  <c r="N28" i="25"/>
  <c r="Q23" i="25"/>
  <c r="Q22" i="25"/>
  <c r="O22" i="25"/>
  <c r="N22" i="25"/>
  <c r="Q10" i="25"/>
  <c r="P10" i="25"/>
  <c r="N10" i="25"/>
  <c r="J10" i="25"/>
  <c r="I10" i="25"/>
  <c r="H10" i="25"/>
  <c r="F10" i="25"/>
  <c r="E10" i="25"/>
</calcChain>
</file>

<file path=xl/sharedStrings.xml><?xml version="1.0" encoding="utf-8"?>
<sst xmlns="http://schemas.openxmlformats.org/spreadsheetml/2006/main" count="532" uniqueCount="157">
  <si>
    <t>Technical parameters</t>
  </si>
  <si>
    <t>Maximum capacity</t>
  </si>
  <si>
    <t>[–]</t>
  </si>
  <si>
    <t>[kWh]</t>
  </si>
  <si>
    <t>[kW]</t>
  </si>
  <si>
    <t>Electric power</t>
  </si>
  <si>
    <t>Conversion to electrical power</t>
  </si>
  <si>
    <t>Conversion to thermal power</t>
  </si>
  <si>
    <t>[–] (COP,EER)</t>
  </si>
  <si>
    <t>Discharging</t>
  </si>
  <si>
    <t>Storing efficiency</t>
  </si>
  <si>
    <t>Max power gradient upwards</t>
  </si>
  <si>
    <t>Max power gradient charging</t>
  </si>
  <si>
    <t>Economical parameters</t>
  </si>
  <si>
    <t>Maximum power gradient</t>
  </si>
  <si>
    <t>Conversion efficiency</t>
  </si>
  <si>
    <t>Charging</t>
  </si>
  <si>
    <t>Usable energy</t>
  </si>
  <si>
    <t>Minimum capacity</t>
  </si>
  <si>
    <t>Electric power (relative to max)</t>
  </si>
  <si>
    <t>Storage capacity</t>
  </si>
  <si>
    <t>Storage capacity (relative to max)</t>
  </si>
  <si>
    <t>Durability</t>
  </si>
  <si>
    <t>[a]</t>
  </si>
  <si>
    <t>Technical lifetime</t>
  </si>
  <si>
    <t>Financing</t>
  </si>
  <si>
    <t>Fixed cost</t>
  </si>
  <si>
    <t>Variable cost</t>
  </si>
  <si>
    <t>General OMC</t>
  </si>
  <si>
    <t>Variable OMC</t>
  </si>
  <si>
    <t xml:space="preserve">  General parameters</t>
  </si>
  <si>
    <t xml:space="preserve">  Specific parameters</t>
  </si>
  <si>
    <t>Type</t>
  </si>
  <si>
    <t>Spec</t>
  </si>
  <si>
    <t>Energy density</t>
  </si>
  <si>
    <t>[kWh/m3]</t>
  </si>
  <si>
    <t>[1/h]</t>
  </si>
  <si>
    <t>Size specific OMC</t>
  </si>
  <si>
    <t>Use specific OMC</t>
  </si>
  <si>
    <t>Debt term</t>
  </si>
  <si>
    <t>Debt share</t>
  </si>
  <si>
    <t>Size specific investment cost (incl. installation)</t>
  </si>
  <si>
    <t>Select</t>
  </si>
  <si>
    <t>Background:</t>
  </si>
  <si>
    <t>Scope:</t>
  </si>
  <si>
    <t>Relative minimum capacity</t>
  </si>
  <si>
    <t>Storing loss per hour</t>
  </si>
  <si>
    <t>[1/d]</t>
  </si>
  <si>
    <t>[1/30d]</t>
  </si>
  <si>
    <t>Storing loss per day</t>
  </si>
  <si>
    <t>Storing loss per month</t>
  </si>
  <si>
    <t>Efficiency loss, temperature-dependent</t>
  </si>
  <si>
    <t>Inverter efficiency (Euro efficiency)</t>
  </si>
  <si>
    <t>[1/K]</t>
  </si>
  <si>
    <t>Start-up wind speed</t>
  </si>
  <si>
    <t>Rated wind speed</t>
  </si>
  <si>
    <t>Cumulative rotor radius</t>
  </si>
  <si>
    <t>[m/s]</t>
  </si>
  <si>
    <t>[m]</t>
  </si>
  <si>
    <t>-</t>
  </si>
  <si>
    <t>Cost</t>
  </si>
  <si>
    <t>Income</t>
  </si>
  <si>
    <t>Demand rate</t>
  </si>
  <si>
    <t>Demand rate, size specific</t>
  </si>
  <si>
    <t>kWh-rate</t>
  </si>
  <si>
    <t>kWh-rate, peak</t>
  </si>
  <si>
    <t>Feed-in</t>
  </si>
  <si>
    <t>kWh-rate,non- peak</t>
  </si>
  <si>
    <t>kWh-rate time</t>
  </si>
  <si>
    <t>Peak time in</t>
  </si>
  <si>
    <t>Peak time out</t>
  </si>
  <si>
    <t>Minimum installable capacity</t>
  </si>
  <si>
    <t>Main power type</t>
  </si>
  <si>
    <t>Heat loss</t>
  </si>
  <si>
    <t>kW</t>
  </si>
  <si>
    <t>Fuel Cell System - FC</t>
  </si>
  <si>
    <t>Generator - GN</t>
  </si>
  <si>
    <t>Heat Pump - HP</t>
  </si>
  <si>
    <t>Motoric CHP System - MC</t>
  </si>
  <si>
    <t>Electric Heater - EH</t>
  </si>
  <si>
    <t>Heating Boiler - HB</t>
  </si>
  <si>
    <t>Compression Chiller - CC</t>
  </si>
  <si>
    <t>Li-ion Battery - B1</t>
  </si>
  <si>
    <t>Lead Acid Battery - B2</t>
  </si>
  <si>
    <t>Cooling Storage - CS</t>
  </si>
  <si>
    <t>Heat Storage - HS</t>
  </si>
  <si>
    <t>Photovoltaic System - PV</t>
  </si>
  <si>
    <t>Wind Turbine - WT</t>
  </si>
  <si>
    <t>Solar Power Generation - PV</t>
  </si>
  <si>
    <t>Wind Power Generation - WT</t>
  </si>
  <si>
    <t>Co-generation (CHP) - CG</t>
  </si>
  <si>
    <t>Electricity, fixed tariff - EF</t>
  </si>
  <si>
    <t>Electricity, variable tariff - EV</t>
  </si>
  <si>
    <t>Natural Gas - NG</t>
  </si>
  <si>
    <t>Fuel Oil - FO</t>
  </si>
  <si>
    <t>Diesel - DI</t>
  </si>
  <si>
    <t>CAPEX</t>
  </si>
  <si>
    <t>Technology</t>
  </si>
  <si>
    <t>Efficiency</t>
  </si>
  <si>
    <t>Wind speed</t>
  </si>
  <si>
    <t>OPEX (w/o fuel)</t>
  </si>
  <si>
    <t>Operational power</t>
  </si>
  <si>
    <t>Unit</t>
  </si>
  <si>
    <t>kW/h</t>
  </si>
  <si>
    <t>% CAPEX</t>
  </si>
  <si>
    <t>=== Dispatchable technologies ===</t>
  </si>
  <si>
    <t>=== Storage ===</t>
  </si>
  <si>
    <t>=== Renewable sources ===</t>
  </si>
  <si>
    <t>=== Cost ===</t>
  </si>
  <si>
    <t>=== Resources - Income ===</t>
  </si>
  <si>
    <t>=== Revenues ===</t>
  </si>
  <si>
    <t>€</t>
  </si>
  <si>
    <t>Preferred currency</t>
  </si>
  <si>
    <t>a</t>
  </si>
  <si>
    <t>–</t>
  </si>
  <si>
    <t>m/s</t>
  </si>
  <si>
    <t>1/h</t>
  </si>
  <si>
    <t xml:space="preserve">unit </t>
  </si>
  <si>
    <t>value</t>
  </si>
  <si>
    <t>debt share</t>
  </si>
  <si>
    <t>debt term</t>
  </si>
  <si>
    <t>unit</t>
  </si>
  <si>
    <t>maximum value</t>
  </si>
  <si>
    <t>minimum value</t>
  </si>
  <si>
    <t>Self discharging ratio</t>
  </si>
  <si>
    <t>€/a</t>
  </si>
  <si>
    <t>1/d</t>
  </si>
  <si>
    <t>1/30d</t>
  </si>
  <si>
    <t>Storage</t>
  </si>
  <si>
    <t>Minimum SOC</t>
  </si>
  <si>
    <t>Rountrip efficiency</t>
  </si>
  <si>
    <t>%</t>
  </si>
  <si>
    <t>PV system</t>
  </si>
  <si>
    <t>Advanced Parameters</t>
  </si>
  <si>
    <t>m</t>
  </si>
  <si>
    <t>kWh</t>
  </si>
  <si>
    <t>Wind turbine</t>
  </si>
  <si>
    <t>kWh-rate, peak hours</t>
  </si>
  <si>
    <t>kWh-rate, off-peak</t>
  </si>
  <si>
    <t>Peak time starts at</t>
  </si>
  <si>
    <t>Peak time finishes at</t>
  </si>
  <si>
    <t>Legend:</t>
  </si>
  <si>
    <t>Disclaimer:</t>
  </si>
  <si>
    <t>Note: All the default values are available in EUR only</t>
  </si>
  <si>
    <r>
      <rPr>
        <b/>
        <sz val="11"/>
        <color theme="1"/>
        <rFont val="Calibri"/>
        <family val="2"/>
        <scheme val="minor"/>
      </rPr>
      <t>Technologies:</t>
    </r>
    <r>
      <rPr>
        <sz val="11"/>
        <color theme="1"/>
        <rFont val="Calibri"/>
        <family val="2"/>
        <scheme val="minor"/>
      </rPr>
      <t xml:space="preserve"> 
This Excel sheet contains information and parameters for several technologies, that we can currently simulate in our tool. Different technology can be selected, by means of drop down lists, marked in green. Each technology consists of a set of economical and technical parameters. Once a specific technology is selected, all pertinent fields will be automaticaly filled with default values from the case study. The user can manually edit any field to input custom data. Extra technologies can be added, by simply copying existing columns and pasting them in blank ones.
</t>
    </r>
    <r>
      <rPr>
        <i/>
        <sz val="11"/>
        <color theme="1"/>
        <rFont val="Calibri"/>
        <family val="2"/>
        <scheme val="minor"/>
      </rPr>
      <t>Note:</t>
    </r>
    <r>
      <rPr>
        <sz val="11"/>
        <color theme="1"/>
        <rFont val="Calibri"/>
        <family val="2"/>
        <scheme val="minor"/>
      </rPr>
      <t xml:space="preserve">
</t>
    </r>
    <r>
      <rPr>
        <i/>
        <sz val="11"/>
        <color theme="1"/>
        <rFont val="Calibri"/>
        <family val="2"/>
        <scheme val="minor"/>
      </rPr>
      <t xml:space="preserve">For the parameters "OPEX (w/o fuel)" and "Self discharging ratio" the unit "€/a" was included as default. Those units can be changed at once via the dedicated drop-down list. Whenever the user wants to include custom values for certaing fields, he/she should also provide the required unit, if this is different from the default one.
</t>
    </r>
    <r>
      <rPr>
        <b/>
        <sz val="11"/>
        <color theme="1"/>
        <rFont val="Calibri"/>
        <family val="2"/>
        <scheme val="minor"/>
      </rPr>
      <t xml:space="preserve">Resources:
</t>
    </r>
    <r>
      <rPr>
        <sz val="11"/>
        <color theme="1"/>
        <rFont val="Calibri"/>
        <family val="2"/>
        <scheme val="minor"/>
      </rPr>
      <t xml:space="preserve">This sheet contains data related to the costs of different resources, including electricity tariffs. As in the case of "Tecnologies", default values are provided, where suitable.
</t>
    </r>
  </si>
  <si>
    <t>Leave those cells empty</t>
  </si>
  <si>
    <t>Select the desired item from the drop down list</t>
  </si>
  <si>
    <t>Estimated life time</t>
  </si>
  <si>
    <t>h</t>
  </si>
  <si>
    <t>MicrogridCreator (MgC) input sheet</t>
  </si>
  <si>
    <t>MgC is a tool that supports planners and operators of microgrids / decentralized energy systems in the design phase of the project. The usage of the MgC is not restricted to only new installations, but is meant for system expansion as well.
Our tool calculates the best system setup (i.e. the optimal combination of available technologies, their size, and operation), achieving the highest KPI scores, within the given technical and economical frame.</t>
  </si>
  <si>
    <t>Please be aware that this file includes just a small fraction of the input parameters that can be input into the MgC. For user convenience, we will undergo some assumptions while processing the data he input in the sheet.</t>
  </si>
  <si>
    <t>[%]</t>
  </si>
  <si>
    <t>[%/K]</t>
  </si>
  <si>
    <t>%/K</t>
  </si>
  <si>
    <t>Electric power/Thermal power</t>
  </si>
  <si>
    <t>Nominal capacity (electrical or thermal)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</si>
</sst>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0000"/>
    <numFmt numFmtId="165" formatCode="0.000"/>
    <numFmt numFmtId="166" formatCode="#,##0.0000"/>
    <numFmt numFmtId="167" formatCode="0.0000000"/>
  </numFmts>
  <fonts count="40"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u/>
      <sz val="12"/>
      <color theme="10"/>
      <name val="Calibri"/>
      <family val="2"/>
      <scheme val="minor"/>
    </font>
    <font>
      <u/>
      <sz val="12"/>
      <color theme="1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8"/>
      <color theme="3"/>
      <name val="Cambria"/>
      <family val="2"/>
      <scheme val="major"/>
    </font>
    <font>
      <sz val="11"/>
      <color rgb="FF9C6500"/>
      <name val="Calibri"/>
      <family val="2"/>
      <scheme val="minor"/>
    </font>
    <font>
      <sz val="20"/>
      <color theme="1"/>
      <name val="Prompt"/>
    </font>
    <font>
      <b/>
      <sz val="10"/>
      <color theme="1"/>
      <name val="Prompt"/>
    </font>
    <font>
      <b/>
      <sz val="10"/>
      <color theme="0"/>
      <name val="Calibri"/>
      <family val="2"/>
      <scheme val="minor"/>
    </font>
    <font>
      <sz val="10"/>
      <color theme="9" tint="-0.249977111117893"/>
      <name val="Calibri"/>
      <family val="2"/>
      <scheme val="minor"/>
    </font>
    <font>
      <sz val="10"/>
      <color rgb="FF000000"/>
      <name val="Calibri"/>
      <family val="2"/>
      <scheme val="minor"/>
    </font>
    <font>
      <sz val="8"/>
      <name val="Calibri"/>
      <family val="2"/>
      <scheme val="minor"/>
    </font>
    <font>
      <b/>
      <sz val="10"/>
      <color theme="8" tint="-0.499984740745262"/>
      <name val="Calibri"/>
      <family val="2"/>
      <scheme val="minor"/>
    </font>
    <font>
      <sz val="12"/>
      <color theme="1"/>
      <name val="Calibri"/>
      <family val="2"/>
      <scheme val="minor"/>
    </font>
    <font>
      <sz val="10"/>
      <color theme="0"/>
      <name val="Calibri"/>
      <family val="2"/>
      <scheme val="minor"/>
    </font>
    <font>
      <i/>
      <sz val="11"/>
      <color theme="1"/>
      <name val="Calibri"/>
      <family val="2"/>
      <scheme val="minor"/>
    </font>
  </fonts>
  <fills count="4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lightDown">
        <bgColor theme="0" tint="-4.9989318521683403E-2"/>
      </patternFill>
    </fill>
    <fill>
      <patternFill patternType="lightDown"/>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79998168889431442"/>
        <bgColor indexed="64"/>
      </patternFill>
    </fill>
    <fill>
      <patternFill patternType="solid">
        <fgColor rgb="FF92D050"/>
        <bgColor indexed="64"/>
      </patternFill>
    </fill>
    <fill>
      <patternFill patternType="solid">
        <fgColor theme="9" tint="-0.249977111117893"/>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5" tint="-0.249977111117893"/>
        <bgColor indexed="64"/>
      </patternFill>
    </fill>
    <fill>
      <patternFill patternType="lightDown">
        <fgColor rgb="FF000000"/>
        <bgColor rgb="FFF2F2F2"/>
      </patternFill>
    </fill>
    <fill>
      <patternFill patternType="solid">
        <fgColor theme="3" tint="0.39997558519241921"/>
        <bgColor theme="4" tint="0.79998168889431442"/>
      </patternFill>
    </fill>
    <fill>
      <patternFill patternType="solid">
        <fgColor theme="3" tint="0.39997558519241921"/>
        <bgColor indexed="64"/>
      </patternFill>
    </fill>
  </fills>
  <borders count="9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auto="1"/>
      </left>
      <right style="thin">
        <color theme="0" tint="-0.34998626667073579"/>
      </right>
      <top style="thin">
        <color auto="1"/>
      </top>
      <bottom style="thin">
        <color theme="0" tint="-0.34998626667073579"/>
      </bottom>
      <diagonal/>
    </border>
    <border>
      <left style="thin">
        <color theme="0" tint="-0.34998626667073579"/>
      </left>
      <right style="thin">
        <color theme="0" tint="-0.34998626667073579"/>
      </right>
      <top style="thin">
        <color auto="1"/>
      </top>
      <bottom style="thin">
        <color theme="0" tint="-0.34998626667073579"/>
      </bottom>
      <diagonal/>
    </border>
    <border>
      <left style="thin">
        <color theme="0" tint="-0.34998626667073579"/>
      </left>
      <right style="thin">
        <color auto="1"/>
      </right>
      <top style="thin">
        <color auto="1"/>
      </top>
      <bottom style="thin">
        <color theme="0" tint="-0.34998626667073579"/>
      </bottom>
      <diagonal/>
    </border>
    <border>
      <left style="thin">
        <color auto="1"/>
      </left>
      <right style="thin">
        <color theme="0" tint="-0.34998626667073579"/>
      </right>
      <top style="thin">
        <color theme="0" tint="-0.34998626667073579"/>
      </top>
      <bottom style="thin">
        <color auto="1"/>
      </bottom>
      <diagonal/>
    </border>
    <border>
      <left style="thin">
        <color theme="0" tint="-0.34998626667073579"/>
      </left>
      <right style="thin">
        <color theme="0" tint="-0.34998626667073579"/>
      </right>
      <top style="thin">
        <color theme="0" tint="-0.34998626667073579"/>
      </top>
      <bottom style="thin">
        <color auto="1"/>
      </bottom>
      <diagonal/>
    </border>
    <border>
      <left style="thin">
        <color theme="0" tint="-0.34998626667073579"/>
      </left>
      <right style="thin">
        <color auto="1"/>
      </right>
      <top style="thin">
        <color theme="0" tint="-0.34998626667073579"/>
      </top>
      <bottom style="thin">
        <color auto="1"/>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auto="1"/>
      </right>
      <top style="thin">
        <color theme="0" tint="-0.34998626667073579"/>
      </top>
      <bottom style="thin">
        <color theme="0" tint="-0.34998626667073579"/>
      </bottom>
      <diagonal/>
    </border>
    <border>
      <left style="thin">
        <color auto="1"/>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auto="1"/>
      </right>
      <top style="thin">
        <color theme="0" tint="-0.34998626667073579"/>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theme="0" tint="-0.34998626667073579"/>
      </top>
      <bottom style="thin">
        <color auto="1"/>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theme="0" tint="-0.34998626667073579"/>
      </top>
      <bottom style="thin">
        <color theme="0" tint="-0.34998626667073579"/>
      </bottom>
      <diagonal/>
    </border>
    <border>
      <left style="thin">
        <color auto="1"/>
      </left>
      <right/>
      <top style="thin">
        <color theme="0" tint="-0.34998626667073579"/>
      </top>
      <bottom style="thin">
        <color auto="1"/>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auto="1"/>
      </right>
      <top/>
      <bottom style="thin">
        <color theme="0" tint="-0.34998626667073579"/>
      </bottom>
      <diagonal/>
    </border>
    <border>
      <left style="thin">
        <color auto="1"/>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top style="thin">
        <color theme="0" tint="-0.34998626667073579"/>
      </top>
      <bottom/>
      <diagonal/>
    </border>
    <border>
      <left style="thin">
        <color auto="1"/>
      </left>
      <right/>
      <top/>
      <bottom style="thin">
        <color theme="0" tint="-0.34998626667073579"/>
      </bottom>
      <diagonal/>
    </border>
    <border>
      <left style="thin">
        <color auto="1"/>
      </left>
      <right style="thin">
        <color theme="0" tint="-0.34998626667073579"/>
      </right>
      <top style="medium">
        <color auto="1"/>
      </top>
      <bottom style="thin">
        <color theme="0" tint="-0.34998626667073579"/>
      </bottom>
      <diagonal/>
    </border>
    <border>
      <left style="thin">
        <color auto="1"/>
      </left>
      <right style="thin">
        <color theme="0" tint="-0.34998626667073579"/>
      </right>
      <top style="thin">
        <color theme="0" tint="-0.34998626667073579"/>
      </top>
      <bottom style="medium">
        <color auto="1"/>
      </bottom>
      <diagonal/>
    </border>
    <border>
      <left/>
      <right/>
      <top style="thin">
        <color theme="0" tint="-0.34998626667073579"/>
      </top>
      <bottom style="thin">
        <color theme="0" tint="-0.34998626667073579"/>
      </bottom>
      <diagonal/>
    </border>
    <border>
      <left style="thin">
        <color theme="0"/>
      </left>
      <right/>
      <top style="thin">
        <color theme="0"/>
      </top>
      <bottom style="thin">
        <color theme="0"/>
      </bottom>
      <diagonal/>
    </border>
    <border>
      <left/>
      <right/>
      <top style="thin">
        <color auto="1"/>
      </top>
      <bottom style="thin">
        <color auto="1"/>
      </bottom>
      <diagonal/>
    </border>
    <border>
      <left style="thin">
        <color auto="1"/>
      </left>
      <right style="thin">
        <color auto="1"/>
      </right>
      <top style="thin">
        <color auto="1"/>
      </top>
      <bottom style="thin">
        <color theme="0" tint="-0.34998626667073579"/>
      </bottom>
      <diagonal/>
    </border>
    <border>
      <left style="thin">
        <color auto="1"/>
      </left>
      <right style="thin">
        <color auto="1"/>
      </right>
      <top style="thin">
        <color auto="1"/>
      </top>
      <bottom style="thin">
        <color auto="1"/>
      </bottom>
      <diagonal/>
    </border>
    <border>
      <left style="thin">
        <color auto="1"/>
      </left>
      <right style="thin">
        <color auto="1"/>
      </right>
      <top style="thin">
        <color theme="0" tint="-0.34998626667073579"/>
      </top>
      <bottom style="thin">
        <color theme="0" tint="-0.34998626667073579"/>
      </bottom>
      <diagonal/>
    </border>
    <border>
      <left style="thin">
        <color rgb="FFA6A6A6"/>
      </left>
      <right style="thin">
        <color auto="1"/>
      </right>
      <top style="thin">
        <color rgb="FFA6A6A6"/>
      </top>
      <bottom style="thin">
        <color rgb="FFA6A6A6"/>
      </bottom>
      <diagonal/>
    </border>
    <border>
      <left style="thin">
        <color auto="1"/>
      </left>
      <right style="thin">
        <color auto="1"/>
      </right>
      <top style="thin">
        <color theme="0" tint="-0.34998626667073579"/>
      </top>
      <bottom/>
      <diagonal/>
    </border>
    <border>
      <left style="thin">
        <color theme="0" tint="-0.34998626667073579"/>
      </left>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top/>
      <bottom/>
      <diagonal/>
    </border>
    <border>
      <left/>
      <right style="thin">
        <color auto="1"/>
      </right>
      <top style="thin">
        <color theme="0" tint="-0.34998626667073579"/>
      </top>
      <bottom/>
      <diagonal/>
    </border>
    <border>
      <left/>
      <right style="thin">
        <color auto="1"/>
      </right>
      <top style="thin">
        <color theme="0" tint="-0.34998626667073579"/>
      </top>
      <bottom style="thin">
        <color theme="0" tint="-0.34998626667073579"/>
      </bottom>
      <diagonal/>
    </border>
    <border>
      <left/>
      <right style="thin">
        <color auto="1"/>
      </right>
      <top style="medium">
        <color auto="1"/>
      </top>
      <bottom style="medium">
        <color auto="1"/>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style="thin">
        <color theme="0" tint="-0.34998626667073579"/>
      </bottom>
      <diagonal/>
    </border>
    <border>
      <left/>
      <right/>
      <top style="medium">
        <color auto="1"/>
      </top>
      <bottom style="thin">
        <color theme="0" tint="-0.34998626667073579"/>
      </bottom>
      <diagonal/>
    </border>
    <border>
      <left style="thin">
        <color auto="1"/>
      </left>
      <right style="thin">
        <color auto="1"/>
      </right>
      <top style="medium">
        <color auto="1"/>
      </top>
      <bottom style="thin">
        <color theme="0" tint="-0.34998626667073579"/>
      </bottom>
      <diagonal/>
    </border>
    <border>
      <left style="thin">
        <color theme="0" tint="-0.34998626667073579"/>
      </left>
      <right/>
      <top style="medium">
        <color auto="1"/>
      </top>
      <bottom style="medium">
        <color auto="1"/>
      </bottom>
      <diagonal/>
    </border>
    <border>
      <left style="thin">
        <color auto="1"/>
      </left>
      <right style="thin">
        <color theme="0" tint="-0.34998626667073579"/>
      </right>
      <top style="thin">
        <color auto="1"/>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bottom/>
      <diagonal/>
    </border>
    <border>
      <left style="thin">
        <color theme="0"/>
      </left>
      <right style="medium">
        <color indexed="64"/>
      </right>
      <top style="thin">
        <color theme="0"/>
      </top>
      <bottom style="thin">
        <color theme="0"/>
      </bottom>
      <diagonal/>
    </border>
    <border>
      <left/>
      <right style="medium">
        <color indexed="64"/>
      </right>
      <top/>
      <bottom/>
      <diagonal/>
    </border>
    <border>
      <left style="medium">
        <color indexed="64"/>
      </left>
      <right style="thin">
        <color theme="0" tint="-0.34998626667073579"/>
      </right>
      <top style="thin">
        <color auto="1"/>
      </top>
      <bottom/>
      <diagonal/>
    </border>
    <border>
      <left style="medium">
        <color indexed="64"/>
      </left>
      <right/>
      <top/>
      <bottom style="medium">
        <color indexed="64"/>
      </bottom>
      <diagonal/>
    </border>
    <border>
      <left style="thin">
        <color theme="0"/>
      </left>
      <right/>
      <top style="thin">
        <color theme="0"/>
      </top>
      <bottom style="medium">
        <color indexed="64"/>
      </bottom>
      <diagonal/>
    </border>
    <border>
      <left/>
      <right style="medium">
        <color indexed="64"/>
      </right>
      <top/>
      <bottom style="medium">
        <color indexed="64"/>
      </bottom>
      <diagonal/>
    </border>
    <border>
      <left style="medium">
        <color indexed="64"/>
      </left>
      <right style="thin">
        <color theme="0" tint="-0.34998626667073579"/>
      </right>
      <top style="medium">
        <color indexed="64"/>
      </top>
      <bottom style="thin">
        <color theme="0"/>
      </bottom>
      <diagonal/>
    </border>
    <border>
      <left style="thin">
        <color auto="1"/>
      </left>
      <right style="thin">
        <color theme="0" tint="-0.34998626667073579"/>
      </right>
      <top style="medium">
        <color indexed="64"/>
      </top>
      <bottom style="thin">
        <color theme="0"/>
      </bottom>
      <diagonal/>
    </border>
    <border>
      <left/>
      <right style="thin">
        <color theme="0" tint="-0.34998626667073579"/>
      </right>
      <top style="thin">
        <color theme="0" tint="-0.34998626667073579"/>
      </top>
      <bottom/>
      <diagonal/>
    </border>
    <border>
      <left style="medium">
        <color indexed="64"/>
      </left>
      <right/>
      <top style="thin">
        <color auto="1"/>
      </top>
      <bottom/>
      <diagonal/>
    </border>
    <border>
      <left style="thin">
        <color auto="1"/>
      </left>
      <right style="medium">
        <color indexed="64"/>
      </right>
      <top style="thin">
        <color auto="1"/>
      </top>
      <bottom style="thin">
        <color auto="1"/>
      </bottom>
      <diagonal/>
    </border>
    <border>
      <left style="medium">
        <color indexed="64"/>
      </left>
      <right style="thin">
        <color theme="0" tint="-0.34998626667073579"/>
      </right>
      <top style="thin">
        <color theme="0" tint="-0.34998626667073579"/>
      </top>
      <bottom style="thin">
        <color theme="0" tint="-0.34998626667073579"/>
      </bottom>
      <diagonal/>
    </border>
    <border>
      <left style="thin">
        <color rgb="FFA6A6A6"/>
      </left>
      <right style="medium">
        <color indexed="64"/>
      </right>
      <top style="thin">
        <color rgb="FFA6A6A6"/>
      </top>
      <bottom style="thin">
        <color rgb="FFA6A6A6"/>
      </bottom>
      <diagonal/>
    </border>
    <border>
      <left style="medium">
        <color indexed="64"/>
      </left>
      <right style="thin">
        <color theme="0" tint="-0.34998626667073579"/>
      </right>
      <top style="thin">
        <color theme="0" tint="-0.34998626667073579"/>
      </top>
      <bottom style="thin">
        <color auto="1"/>
      </bottom>
      <diagonal/>
    </border>
    <border>
      <left style="medium">
        <color indexed="64"/>
      </left>
      <right style="thin">
        <color theme="0" tint="-0.34998626667073579"/>
      </right>
      <top style="thin">
        <color theme="0" tint="-0.34998626667073579"/>
      </top>
      <bottom style="medium">
        <color indexed="64"/>
      </bottom>
      <diagonal/>
    </border>
    <border>
      <left style="thin">
        <color theme="0" tint="-0.34998626667073579"/>
      </left>
      <right style="thin">
        <color theme="0" tint="-0.34998626667073579"/>
      </right>
      <top style="thin">
        <color theme="0" tint="-0.34998626667073579"/>
      </top>
      <bottom style="medium">
        <color indexed="64"/>
      </bottom>
      <diagonal/>
    </border>
    <border>
      <left style="thin">
        <color rgb="FFA6A6A6"/>
      </left>
      <right style="thin">
        <color auto="1"/>
      </right>
      <top style="thin">
        <color rgb="FFA6A6A6"/>
      </top>
      <bottom style="medium">
        <color indexed="64"/>
      </bottom>
      <diagonal/>
    </border>
    <border>
      <left style="thin">
        <color auto="1"/>
      </left>
      <right style="medium">
        <color indexed="64"/>
      </right>
      <top style="thin">
        <color theme="0" tint="-0.34998626667073579"/>
      </top>
      <bottom style="medium">
        <color indexed="64"/>
      </bottom>
      <diagonal/>
    </border>
    <border>
      <left style="medium">
        <color indexed="64"/>
      </left>
      <right/>
      <top/>
      <bottom style="thin">
        <color auto="1"/>
      </bottom>
      <diagonal/>
    </border>
    <border>
      <left style="thin">
        <color auto="1"/>
      </left>
      <right style="thin">
        <color theme="0" tint="-0.34998626667073579"/>
      </right>
      <top/>
      <bottom/>
      <diagonal/>
    </border>
    <border>
      <left style="thin">
        <color auto="1"/>
      </left>
      <right style="thin">
        <color indexed="64"/>
      </right>
      <top style="thin">
        <color auto="1"/>
      </top>
      <bottom/>
      <diagonal/>
    </border>
    <border>
      <left style="thin">
        <color auto="1"/>
      </left>
      <right style="thin">
        <color indexed="64"/>
      </right>
      <top style="medium">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theme="0" tint="-0.34998626667073579"/>
      </bottom>
      <diagonal/>
    </border>
    <border>
      <left/>
      <right style="thin">
        <color auto="1"/>
      </right>
      <top/>
      <bottom style="thin">
        <color theme="0" tint="-0.34998626667073579"/>
      </bottom>
      <diagonal/>
    </border>
    <border>
      <left/>
      <right/>
      <top style="thin">
        <color theme="0" tint="-0.34998626667073579"/>
      </top>
      <bottom style="thin">
        <color auto="1"/>
      </bottom>
      <diagonal/>
    </border>
    <border>
      <left style="thin">
        <color theme="0" tint="-0.34998626667073579"/>
      </left>
      <right style="thin">
        <color theme="0" tint="-0.34998626667073579"/>
      </right>
      <top/>
      <bottom style="thin">
        <color indexed="64"/>
      </bottom>
      <diagonal/>
    </border>
    <border>
      <left style="thin">
        <color auto="1"/>
      </left>
      <right style="thin">
        <color auto="1"/>
      </right>
      <top/>
      <bottom/>
      <diagonal/>
    </border>
  </borders>
  <cellStyleXfs count="1342">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18" applyNumberFormat="0" applyFill="0" applyAlignment="0" applyProtection="0"/>
    <xf numFmtId="0" fontId="14" fillId="0" borderId="19" applyNumberFormat="0" applyFill="0" applyAlignment="0" applyProtection="0"/>
    <xf numFmtId="0" fontId="15" fillId="0" borderId="20" applyNumberFormat="0" applyFill="0" applyAlignment="0" applyProtection="0"/>
    <xf numFmtId="0" fontId="15" fillId="0" borderId="0" applyNumberFormat="0" applyFill="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9" borderId="21" applyNumberFormat="0" applyAlignment="0" applyProtection="0"/>
    <xf numFmtId="0" fontId="19" fillId="10" borderId="22" applyNumberFormat="0" applyAlignment="0" applyProtection="0"/>
    <xf numFmtId="0" fontId="20" fillId="10" borderId="21" applyNumberFormat="0" applyAlignment="0" applyProtection="0"/>
    <xf numFmtId="0" fontId="21" fillId="0" borderId="23" applyNumberFormat="0" applyFill="0" applyAlignment="0" applyProtection="0"/>
    <xf numFmtId="0" fontId="22" fillId="11" borderId="2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26" applyNumberFormat="0" applyFill="0" applyAlignment="0" applyProtection="0"/>
    <xf numFmtId="0" fontId="26"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26"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26"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26"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26"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26"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0" borderId="0"/>
    <xf numFmtId="0" fontId="28" fillId="0" borderId="0" applyNumberFormat="0" applyFill="0" applyBorder="0" applyAlignment="0" applyProtection="0"/>
    <xf numFmtId="0" fontId="29" fillId="8" borderId="0" applyNumberFormat="0" applyBorder="0" applyAlignment="0" applyProtection="0"/>
    <xf numFmtId="0" fontId="8" fillId="12" borderId="25" applyNumberFormat="0" applyFont="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36" borderId="0" applyNumberFormat="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9" fontId="37" fillId="0" borderId="0" applyFont="0" applyFill="0" applyBorder="0" applyAlignment="0" applyProtection="0"/>
  </cellStyleXfs>
  <cellXfs count="280">
    <xf numFmtId="0" fontId="0" fillId="0" borderId="0" xfId="0"/>
    <xf numFmtId="0" fontId="9" fillId="0" borderId="0" xfId="0" applyFont="1"/>
    <xf numFmtId="0" fontId="10" fillId="0" borderId="0" xfId="0" applyFont="1"/>
    <xf numFmtId="0" fontId="9" fillId="0" borderId="0" xfId="0" applyFont="1" applyAlignment="1">
      <alignment horizontal="center"/>
    </xf>
    <xf numFmtId="0" fontId="9" fillId="2" borderId="1" xfId="0" applyFont="1" applyFill="1" applyBorder="1"/>
    <xf numFmtId="0" fontId="9" fillId="2" borderId="2" xfId="0" applyFont="1" applyFill="1" applyBorder="1"/>
    <xf numFmtId="0" fontId="9" fillId="2" borderId="8" xfId="0" applyFont="1" applyFill="1" applyBorder="1"/>
    <xf numFmtId="0" fontId="9" fillId="2" borderId="10" xfId="0" applyFont="1" applyFill="1" applyBorder="1"/>
    <xf numFmtId="0" fontId="9" fillId="2" borderId="7" xfId="0" applyFont="1" applyFill="1" applyBorder="1"/>
    <xf numFmtId="0" fontId="9" fillId="4" borderId="1" xfId="0" applyFont="1" applyFill="1" applyBorder="1"/>
    <xf numFmtId="0" fontId="9" fillId="2" borderId="11" xfId="0" applyFont="1" applyFill="1" applyBorder="1"/>
    <xf numFmtId="0" fontId="9" fillId="4" borderId="2" xfId="0" applyFont="1" applyFill="1" applyBorder="1"/>
    <xf numFmtId="0" fontId="9" fillId="4" borderId="10" xfId="0" applyFont="1" applyFill="1" applyBorder="1"/>
    <xf numFmtId="0" fontId="9" fillId="2" borderId="9" xfId="0" applyFont="1" applyFill="1" applyBorder="1"/>
    <xf numFmtId="4" fontId="9" fillId="0" borderId="10" xfId="0" applyNumberFormat="1" applyFont="1" applyBorder="1" applyAlignment="1" applyProtection="1">
      <protection locked="0"/>
    </xf>
    <xf numFmtId="0" fontId="9" fillId="0" borderId="10" xfId="0" applyFont="1" applyBorder="1" applyAlignment="1" applyProtection="1">
      <protection locked="0"/>
    </xf>
    <xf numFmtId="0" fontId="9" fillId="0" borderId="3" xfId="0" applyFont="1" applyBorder="1" applyAlignment="1" applyProtection="1">
      <protection locked="0"/>
    </xf>
    <xf numFmtId="0" fontId="9" fillId="0" borderId="7" xfId="0" applyFont="1" applyBorder="1" applyAlignment="1" applyProtection="1">
      <protection locked="0"/>
    </xf>
    <xf numFmtId="0" fontId="9" fillId="2" borderId="13" xfId="0" applyFont="1" applyFill="1" applyBorder="1"/>
    <xf numFmtId="0" fontId="9" fillId="2" borderId="14" xfId="0" applyFont="1" applyFill="1" applyBorder="1"/>
    <xf numFmtId="0" fontId="9" fillId="0" borderId="12" xfId="0" applyFont="1" applyBorder="1" applyAlignment="1" applyProtection="1">
      <protection locked="0"/>
    </xf>
    <xf numFmtId="0" fontId="9" fillId="2" borderId="4" xfId="0" applyFont="1" applyFill="1" applyBorder="1"/>
    <xf numFmtId="0" fontId="9" fillId="2" borderId="5" xfId="0" applyFont="1" applyFill="1" applyBorder="1"/>
    <xf numFmtId="0" fontId="9" fillId="2" borderId="6" xfId="0" applyFont="1" applyFill="1" applyBorder="1"/>
    <xf numFmtId="0" fontId="0" fillId="0" borderId="0" xfId="0" applyAlignment="1">
      <alignment horizontal="center"/>
    </xf>
    <xf numFmtId="0" fontId="27" fillId="0" borderId="3" xfId="0" applyFont="1" applyFill="1" applyBorder="1" applyAlignment="1" applyProtection="1">
      <protection locked="0"/>
    </xf>
    <xf numFmtId="0" fontId="8" fillId="0" borderId="0" xfId="1285" applyBorder="1" applyAlignment="1">
      <alignment vertical="top" wrapText="1"/>
    </xf>
    <xf numFmtId="4" fontId="9" fillId="0" borderId="4" xfId="0" applyNumberFormat="1" applyFont="1" applyBorder="1" applyAlignment="1" applyProtection="1">
      <protection locked="0"/>
    </xf>
    <xf numFmtId="0" fontId="9" fillId="4" borderId="11" xfId="0" applyFont="1" applyFill="1" applyBorder="1"/>
    <xf numFmtId="4" fontId="9" fillId="0" borderId="33" xfId="0" applyNumberFormat="1" applyFont="1" applyBorder="1" applyAlignment="1" applyProtection="1">
      <protection locked="0"/>
    </xf>
    <xf numFmtId="0" fontId="10" fillId="3" borderId="35" xfId="0" applyFont="1" applyFill="1" applyBorder="1"/>
    <xf numFmtId="0" fontId="10" fillId="3" borderId="36" xfId="0" applyFont="1" applyFill="1" applyBorder="1"/>
    <xf numFmtId="0" fontId="27" fillId="38" borderId="37" xfId="0" applyFont="1" applyFill="1" applyBorder="1" applyAlignment="1">
      <alignment horizontal="center"/>
    </xf>
    <xf numFmtId="0" fontId="10" fillId="3" borderId="38" xfId="0" applyFont="1" applyFill="1" applyBorder="1"/>
    <xf numFmtId="3" fontId="9" fillId="37" borderId="12" xfId="0" applyNumberFormat="1" applyFont="1" applyFill="1" applyBorder="1" applyAlignment="1" applyProtection="1">
      <protection locked="0"/>
    </xf>
    <xf numFmtId="3" fontId="9" fillId="37" borderId="41" xfId="0" applyNumberFormat="1" applyFont="1" applyFill="1" applyBorder="1" applyAlignment="1" applyProtection="1">
      <protection locked="0"/>
    </xf>
    <xf numFmtId="4" fontId="9" fillId="0" borderId="37" xfId="0" applyNumberFormat="1" applyFont="1" applyBorder="1" applyAlignment="1" applyProtection="1">
      <protection locked="0"/>
    </xf>
    <xf numFmtId="4" fontId="9" fillId="0" borderId="42" xfId="0" applyNumberFormat="1" applyFont="1" applyBorder="1" applyAlignment="1" applyProtection="1">
      <protection locked="0"/>
    </xf>
    <xf numFmtId="1" fontId="9" fillId="37" borderId="3" xfId="0" applyNumberFormat="1" applyFont="1" applyFill="1" applyBorder="1" applyAlignment="1"/>
    <xf numFmtId="0" fontId="27" fillId="2" borderId="1" xfId="0" applyFont="1" applyFill="1" applyBorder="1"/>
    <xf numFmtId="0" fontId="27" fillId="2" borderId="2" xfId="0" applyFont="1" applyFill="1" applyBorder="1"/>
    <xf numFmtId="0" fontId="27" fillId="38" borderId="42" xfId="0" applyFont="1" applyFill="1" applyBorder="1" applyAlignment="1">
      <alignment horizontal="center"/>
    </xf>
    <xf numFmtId="0" fontId="9" fillId="0" borderId="34" xfId="0" applyFont="1" applyBorder="1" applyAlignment="1" applyProtection="1">
      <protection locked="0"/>
    </xf>
    <xf numFmtId="0" fontId="10" fillId="3" borderId="43" xfId="0" applyFont="1" applyFill="1" applyBorder="1"/>
    <xf numFmtId="0" fontId="9" fillId="2" borderId="44" xfId="0" applyFont="1" applyFill="1" applyBorder="1"/>
    <xf numFmtId="0" fontId="27" fillId="0" borderId="45" xfId="0" applyFont="1" applyFill="1" applyBorder="1" applyAlignment="1" applyProtection="1">
      <protection locked="0"/>
    </xf>
    <xf numFmtId="1" fontId="9" fillId="37" borderId="45" xfId="0" applyNumberFormat="1" applyFont="1" applyFill="1" applyBorder="1" applyAlignment="1"/>
    <xf numFmtId="0" fontId="9" fillId="0" borderId="45" xfId="0" applyFont="1" applyBorder="1" applyAlignment="1" applyProtection="1">
      <protection locked="0"/>
    </xf>
    <xf numFmtId="0" fontId="27" fillId="2" borderId="10" xfId="0" applyFont="1" applyFill="1" applyBorder="1"/>
    <xf numFmtId="10" fontId="9" fillId="0" borderId="10" xfId="0" applyNumberFormat="1" applyFont="1" applyBorder="1" applyAlignment="1" applyProtection="1">
      <protection locked="0"/>
    </xf>
    <xf numFmtId="165" fontId="9" fillId="2" borderId="27" xfId="0" applyNumberFormat="1" applyFont="1" applyFill="1" applyBorder="1"/>
    <xf numFmtId="1" fontId="9" fillId="2" borderId="27" xfId="0" applyNumberFormat="1" applyFont="1" applyFill="1" applyBorder="1"/>
    <xf numFmtId="0" fontId="27" fillId="2" borderId="11" xfId="0" applyFont="1" applyFill="1" applyBorder="1"/>
    <xf numFmtId="0" fontId="27" fillId="2" borderId="8" xfId="0" applyFont="1" applyFill="1" applyBorder="1"/>
    <xf numFmtId="0" fontId="27" fillId="2" borderId="9" xfId="0" applyFont="1" applyFill="1" applyBorder="1"/>
    <xf numFmtId="0" fontId="9" fillId="4" borderId="3" xfId="0" applyFont="1" applyFill="1" applyBorder="1" applyAlignment="1">
      <alignment horizontal="center"/>
    </xf>
    <xf numFmtId="0" fontId="9" fillId="0" borderId="16" xfId="0" applyFont="1" applyBorder="1"/>
    <xf numFmtId="0" fontId="9" fillId="38" borderId="4" xfId="0" applyFont="1" applyFill="1" applyBorder="1" applyAlignment="1">
      <alignment horizontal="center"/>
    </xf>
    <xf numFmtId="0" fontId="9" fillId="38" borderId="49" xfId="0" applyFont="1" applyFill="1" applyBorder="1" applyAlignment="1">
      <alignment horizontal="center"/>
    </xf>
    <xf numFmtId="4" fontId="33" fillId="2" borderId="10" xfId="0" applyNumberFormat="1" applyFont="1" applyFill="1" applyBorder="1" applyAlignment="1" applyProtection="1"/>
    <xf numFmtId="4" fontId="33" fillId="2" borderId="50" xfId="0" applyNumberFormat="1" applyFont="1" applyFill="1" applyBorder="1" applyAlignment="1" applyProtection="1"/>
    <xf numFmtId="166" fontId="33" fillId="2" borderId="10" xfId="0" applyNumberFormat="1" applyFont="1" applyFill="1" applyBorder="1" applyAlignment="1" applyProtection="1"/>
    <xf numFmtId="166" fontId="33" fillId="2" borderId="50" xfId="0" applyNumberFormat="1" applyFont="1" applyFill="1" applyBorder="1" applyAlignment="1" applyProtection="1"/>
    <xf numFmtId="166" fontId="33" fillId="2" borderId="12" xfId="0" applyNumberFormat="1" applyFont="1" applyFill="1" applyBorder="1" applyAlignment="1" applyProtection="1"/>
    <xf numFmtId="1" fontId="33" fillId="2" borderId="12" xfId="0" applyNumberFormat="1" applyFont="1" applyFill="1" applyBorder="1" applyAlignment="1" applyProtection="1"/>
    <xf numFmtId="1" fontId="33" fillId="2" borderId="7" xfId="0" applyNumberFormat="1" applyFont="1" applyFill="1" applyBorder="1" applyAlignment="1" applyProtection="1"/>
    <xf numFmtId="0" fontId="9" fillId="38" borderId="4" xfId="0" applyFont="1" applyFill="1" applyBorder="1" applyAlignment="1">
      <alignment horizontal="left"/>
    </xf>
    <xf numFmtId="0" fontId="9" fillId="38" borderId="48" xfId="0" applyFont="1" applyFill="1" applyBorder="1" applyAlignment="1">
      <alignment horizontal="left"/>
    </xf>
    <xf numFmtId="0" fontId="34" fillId="43" borderId="51" xfId="0" applyFont="1" applyFill="1" applyBorder="1" applyAlignment="1">
      <alignment horizontal="center"/>
    </xf>
    <xf numFmtId="0" fontId="9" fillId="38" borderId="49" xfId="0" applyFont="1" applyFill="1" applyBorder="1" applyAlignment="1">
      <alignment horizontal="left"/>
    </xf>
    <xf numFmtId="0" fontId="27" fillId="38" borderId="37" xfId="0" applyFont="1" applyFill="1" applyBorder="1" applyAlignment="1">
      <alignment horizontal="left"/>
    </xf>
    <xf numFmtId="0" fontId="27" fillId="2" borderId="13" xfId="0" applyFont="1" applyFill="1" applyBorder="1"/>
    <xf numFmtId="0" fontId="27" fillId="2" borderId="53" xfId="0" applyFont="1" applyFill="1" applyBorder="1"/>
    <xf numFmtId="10" fontId="9" fillId="0" borderId="41" xfId="0" applyNumberFormat="1" applyFont="1" applyBorder="1" applyAlignment="1" applyProtection="1">
      <alignment horizontal="center"/>
      <protection locked="0"/>
    </xf>
    <xf numFmtId="165" fontId="9" fillId="0" borderId="10" xfId="0" applyNumberFormat="1" applyFont="1" applyBorder="1" applyAlignment="1" applyProtection="1"/>
    <xf numFmtId="0" fontId="9" fillId="2" borderId="10" xfId="0" applyFont="1" applyFill="1" applyBorder="1" applyAlignment="1" applyProtection="1"/>
    <xf numFmtId="10" fontId="9" fillId="2" borderId="10" xfId="0" applyNumberFormat="1" applyFont="1" applyFill="1" applyBorder="1" applyAlignment="1" applyProtection="1"/>
    <xf numFmtId="10" fontId="9" fillId="0" borderId="10" xfId="0" applyNumberFormat="1" applyFont="1" applyBorder="1" applyAlignment="1" applyProtection="1"/>
    <xf numFmtId="10" fontId="27" fillId="2" borderId="10" xfId="0" applyNumberFormat="1" applyFont="1" applyFill="1" applyBorder="1" applyAlignment="1" applyProtection="1"/>
    <xf numFmtId="10" fontId="27" fillId="0" borderId="10" xfId="0" applyNumberFormat="1" applyFont="1" applyFill="1" applyBorder="1" applyAlignment="1" applyProtection="1">
      <protection locked="0"/>
    </xf>
    <xf numFmtId="10" fontId="9" fillId="0" borderId="56" xfId="0" applyNumberFormat="1" applyFont="1" applyBorder="1" applyAlignment="1" applyProtection="1">
      <alignment horizontal="center"/>
      <protection locked="0"/>
    </xf>
    <xf numFmtId="0" fontId="9" fillId="0" borderId="50" xfId="0" applyFont="1" applyBorder="1" applyAlignment="1" applyProtection="1">
      <protection locked="0"/>
    </xf>
    <xf numFmtId="0" fontId="9" fillId="2" borderId="27" xfId="0" applyFont="1" applyFill="1" applyBorder="1" applyAlignment="1" applyProtection="1"/>
    <xf numFmtId="2" fontId="27" fillId="2" borderId="32" xfId="0" applyNumberFormat="1" applyFont="1" applyFill="1" applyBorder="1" applyAlignment="1" applyProtection="1"/>
    <xf numFmtId="164" fontId="9" fillId="2" borderId="10" xfId="0" applyNumberFormat="1" applyFont="1" applyFill="1" applyBorder="1" applyAlignment="1" applyProtection="1"/>
    <xf numFmtId="167" fontId="27" fillId="2" borderId="10" xfId="0" applyNumberFormat="1" applyFont="1" applyFill="1" applyBorder="1" applyAlignment="1" applyProtection="1"/>
    <xf numFmtId="0" fontId="9" fillId="2" borderId="45" xfId="0" applyFont="1" applyFill="1" applyBorder="1"/>
    <xf numFmtId="0" fontId="9" fillId="4" borderId="45" xfId="0" applyFont="1" applyFill="1" applyBorder="1"/>
    <xf numFmtId="0" fontId="9" fillId="4" borderId="45" xfId="0" applyFont="1" applyFill="1" applyBorder="1" applyAlignment="1">
      <alignment horizontal="center"/>
    </xf>
    <xf numFmtId="0" fontId="7" fillId="0" borderId="0" xfId="1285" applyFont="1" applyBorder="1" applyAlignment="1">
      <alignment vertical="top" wrapText="1"/>
    </xf>
    <xf numFmtId="0" fontId="7" fillId="38" borderId="49" xfId="1285" applyFont="1" applyFill="1" applyBorder="1" applyAlignment="1">
      <alignment vertical="top" wrapText="1"/>
    </xf>
    <xf numFmtId="0" fontId="27" fillId="0" borderId="3" xfId="0" applyFont="1" applyBorder="1" applyAlignment="1" applyProtection="1">
      <alignment horizontal="center"/>
      <protection locked="0"/>
    </xf>
    <xf numFmtId="0" fontId="27" fillId="0" borderId="45" xfId="0" applyFont="1" applyBorder="1" applyAlignment="1" applyProtection="1">
      <alignment horizontal="center"/>
      <protection locked="0"/>
    </xf>
    <xf numFmtId="0" fontId="27" fillId="4" borderId="49" xfId="0" applyFont="1" applyFill="1" applyBorder="1" applyAlignment="1">
      <alignment horizontal="center"/>
    </xf>
    <xf numFmtId="4" fontId="27" fillId="5" borderId="10" xfId="0" applyNumberFormat="1" applyFont="1" applyFill="1" applyBorder="1" applyAlignment="1">
      <alignment horizontal="center"/>
    </xf>
    <xf numFmtId="1" fontId="9" fillId="2" borderId="3" xfId="0" applyNumberFormat="1" applyFont="1" applyFill="1" applyBorder="1" applyAlignment="1"/>
    <xf numFmtId="0" fontId="9" fillId="0" borderId="0" xfId="0" applyFont="1" applyProtection="1"/>
    <xf numFmtId="0" fontId="9" fillId="0" borderId="0" xfId="0" applyFont="1" applyFill="1" applyBorder="1" applyAlignment="1" applyProtection="1"/>
    <xf numFmtId="0" fontId="9" fillId="0" borderId="0" xfId="0" applyFont="1" applyFill="1" applyBorder="1" applyProtection="1"/>
    <xf numFmtId="0" fontId="9" fillId="0" borderId="0" xfId="0" applyFont="1" applyFill="1" applyAlignment="1" applyProtection="1"/>
    <xf numFmtId="0" fontId="9" fillId="0" borderId="0" xfId="0" applyFont="1" applyFill="1" applyProtection="1"/>
    <xf numFmtId="0" fontId="9" fillId="0" borderId="0" xfId="0" applyFont="1" applyAlignment="1" applyProtection="1"/>
    <xf numFmtId="0" fontId="9" fillId="0" borderId="0" xfId="0" applyFont="1" applyAlignment="1" applyProtection="1">
      <alignment vertical="center"/>
    </xf>
    <xf numFmtId="0" fontId="27" fillId="38" borderId="63" xfId="0" applyFont="1" applyFill="1" applyBorder="1" applyAlignment="1" applyProtection="1">
      <alignment horizontal="center" vertical="center"/>
    </xf>
    <xf numFmtId="0" fontId="9" fillId="2" borderId="11" xfId="0" applyFont="1" applyFill="1" applyBorder="1" applyAlignment="1" applyProtection="1">
      <alignment vertical="center"/>
    </xf>
    <xf numFmtId="0" fontId="10" fillId="0" borderId="0" xfId="0" applyFont="1" applyAlignment="1" applyProtection="1">
      <alignment vertical="center"/>
    </xf>
    <xf numFmtId="0" fontId="9" fillId="2" borderId="13" xfId="0" applyFont="1" applyFill="1" applyBorder="1" applyAlignment="1" applyProtection="1">
      <alignment vertical="center"/>
    </xf>
    <xf numFmtId="0" fontId="9" fillId="0" borderId="0" xfId="0" applyFont="1" applyAlignment="1" applyProtection="1">
      <alignment horizontal="center" vertical="center"/>
    </xf>
    <xf numFmtId="0" fontId="27" fillId="2" borderId="1" xfId="0" applyFont="1" applyFill="1" applyBorder="1" applyAlignment="1" applyProtection="1">
      <alignment vertical="center"/>
    </xf>
    <xf numFmtId="0" fontId="27" fillId="38" borderId="43" xfId="0" applyFont="1" applyFill="1" applyBorder="1" applyAlignment="1" applyProtection="1">
      <alignment horizontal="center" vertical="center"/>
    </xf>
    <xf numFmtId="2" fontId="9" fillId="0" borderId="10" xfId="0" applyNumberFormat="1" applyFont="1" applyBorder="1" applyAlignment="1" applyProtection="1">
      <protection locked="0"/>
    </xf>
    <xf numFmtId="0" fontId="10" fillId="3" borderId="39" xfId="0" applyFont="1" applyFill="1" applyBorder="1" applyAlignment="1">
      <alignment horizontal="left"/>
    </xf>
    <xf numFmtId="0" fontId="10" fillId="3" borderId="40" xfId="0" applyFont="1" applyFill="1" applyBorder="1" applyAlignment="1">
      <alignment horizontal="left"/>
    </xf>
    <xf numFmtId="0" fontId="10" fillId="2" borderId="61" xfId="0" applyFont="1" applyFill="1" applyBorder="1" applyAlignment="1">
      <alignment horizontal="left"/>
    </xf>
    <xf numFmtId="0" fontId="10" fillId="2" borderId="62" xfId="0" applyFont="1" applyFill="1" applyBorder="1" applyAlignment="1">
      <alignment horizontal="left"/>
    </xf>
    <xf numFmtId="0" fontId="10" fillId="2" borderId="33" xfId="0" applyFont="1" applyFill="1" applyBorder="1" applyAlignment="1">
      <alignment horizontal="left"/>
    </xf>
    <xf numFmtId="0" fontId="10" fillId="2" borderId="45" xfId="0" applyFont="1" applyFill="1" applyBorder="1" applyAlignment="1">
      <alignment horizontal="left"/>
    </xf>
    <xf numFmtId="0" fontId="10" fillId="2" borderId="45" xfId="0" applyFont="1" applyFill="1" applyBorder="1" applyAlignment="1">
      <alignment horizontal="left"/>
    </xf>
    <xf numFmtId="0" fontId="37" fillId="40" borderId="46" xfId="0" applyFont="1" applyFill="1" applyBorder="1"/>
    <xf numFmtId="0" fontId="0" fillId="40" borderId="46" xfId="0" applyFont="1" applyFill="1" applyBorder="1" applyAlignment="1">
      <alignment horizontal="center"/>
    </xf>
    <xf numFmtId="0" fontId="0" fillId="41" borderId="46" xfId="0" applyFont="1" applyFill="1" applyBorder="1" applyAlignment="1">
      <alignment horizontal="center"/>
    </xf>
    <xf numFmtId="0" fontId="10" fillId="3" borderId="37" xfId="0" applyFont="1" applyFill="1" applyBorder="1"/>
    <xf numFmtId="0" fontId="10" fillId="3" borderId="35" xfId="0" applyFont="1" applyFill="1" applyBorder="1" applyAlignment="1">
      <alignment horizontal="center"/>
    </xf>
    <xf numFmtId="0" fontId="10" fillId="3" borderId="36" xfId="0" applyFont="1" applyFill="1" applyBorder="1" applyAlignment="1">
      <alignment horizontal="center"/>
    </xf>
    <xf numFmtId="0" fontId="27" fillId="4" borderId="1" xfId="0" applyFont="1" applyFill="1" applyBorder="1" applyAlignment="1">
      <alignment horizontal="center"/>
    </xf>
    <xf numFmtId="0" fontId="27" fillId="4" borderId="3" xfId="0" applyFont="1" applyFill="1" applyBorder="1" applyAlignment="1">
      <alignment horizontal="center"/>
    </xf>
    <xf numFmtId="4" fontId="27" fillId="5" borderId="10" xfId="0" applyNumberFormat="1" applyFont="1" applyFill="1" applyBorder="1" applyAlignment="1">
      <alignment horizontal="left"/>
    </xf>
    <xf numFmtId="0" fontId="36" fillId="44" borderId="65" xfId="0" quotePrefix="1" applyFont="1" applyFill="1" applyBorder="1" applyAlignment="1">
      <alignment horizontal="center"/>
    </xf>
    <xf numFmtId="0" fontId="9" fillId="38" borderId="11" xfId="0" applyFont="1" applyFill="1" applyBorder="1" applyAlignment="1" applyProtection="1">
      <alignment horizontal="center" vertical="center"/>
    </xf>
    <xf numFmtId="0" fontId="9" fillId="2" borderId="14" xfId="0" applyFont="1" applyFill="1" applyBorder="1" applyAlignment="1" applyProtection="1">
      <alignment horizontal="center" vertical="center"/>
    </xf>
    <xf numFmtId="0" fontId="0" fillId="0" borderId="0" xfId="0" applyFill="1"/>
    <xf numFmtId="0" fontId="0" fillId="0" borderId="67" xfId="0" applyBorder="1" applyAlignment="1">
      <alignment horizontal="center"/>
    </xf>
    <xf numFmtId="0" fontId="0" fillId="40" borderId="68" xfId="0" applyFont="1" applyFill="1" applyBorder="1" applyAlignment="1">
      <alignment horizontal="center"/>
    </xf>
    <xf numFmtId="0" fontId="0" fillId="41" borderId="68" xfId="0" applyFont="1" applyFill="1" applyBorder="1" applyAlignment="1">
      <alignment horizontal="center"/>
    </xf>
    <xf numFmtId="0" fontId="36" fillId="45" borderId="70" xfId="0" quotePrefix="1" applyFont="1" applyFill="1" applyBorder="1" applyAlignment="1">
      <alignment horizontal="center"/>
    </xf>
    <xf numFmtId="0" fontId="0" fillId="0" borderId="69" xfId="0" applyBorder="1"/>
    <xf numFmtId="0" fontId="0" fillId="0" borderId="71" xfId="0" applyBorder="1"/>
    <xf numFmtId="0" fontId="0" fillId="40" borderId="72" xfId="0" applyFont="1" applyFill="1" applyBorder="1"/>
    <xf numFmtId="0" fontId="0" fillId="0" borderId="73" xfId="0" applyBorder="1"/>
    <xf numFmtId="0" fontId="27" fillId="4" borderId="13" xfId="0" applyFont="1" applyFill="1" applyBorder="1" applyAlignment="1">
      <alignment horizontal="center"/>
    </xf>
    <xf numFmtId="0" fontId="36" fillId="44" borderId="74" xfId="0" quotePrefix="1" applyFont="1" applyFill="1" applyBorder="1" applyAlignment="1">
      <alignment horizontal="center"/>
    </xf>
    <xf numFmtId="0" fontId="36" fillId="44" borderId="75" xfId="0" quotePrefix="1" applyFont="1" applyFill="1" applyBorder="1" applyAlignment="1">
      <alignment horizontal="center"/>
    </xf>
    <xf numFmtId="0" fontId="0" fillId="40" borderId="66" xfId="0" applyFont="1" applyFill="1" applyBorder="1" applyAlignment="1">
      <alignment horizontal="center"/>
    </xf>
    <xf numFmtId="0" fontId="9" fillId="4" borderId="76" xfId="0" applyFont="1" applyFill="1" applyBorder="1" applyAlignment="1">
      <alignment horizontal="center"/>
    </xf>
    <xf numFmtId="0" fontId="9" fillId="0" borderId="77" xfId="0" applyFont="1" applyBorder="1"/>
    <xf numFmtId="0" fontId="9" fillId="38" borderId="78" xfId="0" applyFont="1" applyFill="1" applyBorder="1" applyAlignment="1">
      <alignment horizontal="center"/>
    </xf>
    <xf numFmtId="0" fontId="9" fillId="2" borderId="79" xfId="0" applyFont="1" applyFill="1" applyBorder="1"/>
    <xf numFmtId="0" fontId="34" fillId="43" borderId="80" xfId="0" applyFont="1" applyFill="1" applyBorder="1" applyAlignment="1">
      <alignment horizontal="center"/>
    </xf>
    <xf numFmtId="0" fontId="9" fillId="2" borderId="81" xfId="0" applyFont="1" applyFill="1" applyBorder="1"/>
    <xf numFmtId="0" fontId="9" fillId="2" borderId="82" xfId="0" applyFont="1" applyFill="1" applyBorder="1"/>
    <xf numFmtId="0" fontId="9" fillId="2" borderId="83" xfId="0" applyFont="1" applyFill="1" applyBorder="1"/>
    <xf numFmtId="0" fontId="34" fillId="43" borderId="84" xfId="0" applyFont="1" applyFill="1" applyBorder="1" applyAlignment="1">
      <alignment horizontal="center"/>
    </xf>
    <xf numFmtId="166" fontId="33" fillId="2" borderId="44" xfId="0" applyNumberFormat="1" applyFont="1" applyFill="1" applyBorder="1" applyAlignment="1" applyProtection="1"/>
    <xf numFmtId="166" fontId="33" fillId="2" borderId="85" xfId="0" applyNumberFormat="1" applyFont="1" applyFill="1" applyBorder="1" applyAlignment="1" applyProtection="1"/>
    <xf numFmtId="2" fontId="9" fillId="0" borderId="50" xfId="0" applyNumberFormat="1" applyFont="1" applyBorder="1" applyAlignment="1" applyProtection="1">
      <alignment horizontal="center"/>
    </xf>
    <xf numFmtId="0" fontId="9" fillId="38" borderId="10" xfId="0" applyFont="1" applyFill="1" applyBorder="1"/>
    <xf numFmtId="0" fontId="27" fillId="38" borderId="1" xfId="0" applyFont="1" applyFill="1" applyBorder="1"/>
    <xf numFmtId="0" fontId="27" fillId="38" borderId="10" xfId="0" applyFont="1" applyFill="1" applyBorder="1"/>
    <xf numFmtId="0" fontId="9" fillId="2" borderId="0" xfId="0" applyFont="1" applyFill="1" applyBorder="1"/>
    <xf numFmtId="0" fontId="27" fillId="2" borderId="12" xfId="0" applyFont="1" applyFill="1" applyBorder="1"/>
    <xf numFmtId="0" fontId="9" fillId="2" borderId="11" xfId="0" applyFont="1" applyFill="1" applyBorder="1" applyAlignment="1" applyProtection="1">
      <alignment horizontal="center" vertical="center"/>
    </xf>
    <xf numFmtId="0" fontId="9" fillId="2" borderId="2" xfId="0" applyFont="1" applyFill="1" applyBorder="1" applyAlignment="1" applyProtection="1">
      <alignment vertical="center"/>
    </xf>
    <xf numFmtId="0" fontId="10" fillId="45" borderId="59" xfId="0" applyFont="1" applyFill="1" applyBorder="1" applyAlignment="1" applyProtection="1">
      <alignment vertical="center"/>
    </xf>
    <xf numFmtId="0" fontId="10" fillId="45" borderId="60" xfId="0" applyFont="1" applyFill="1" applyBorder="1" applyAlignment="1" applyProtection="1">
      <alignment vertical="center"/>
    </xf>
    <xf numFmtId="0" fontId="32" fillId="45" borderId="40" xfId="0" applyFont="1" applyFill="1" applyBorder="1" applyAlignment="1" applyProtection="1">
      <alignment vertical="center"/>
    </xf>
    <xf numFmtId="0" fontId="38" fillId="45" borderId="40" xfId="0" applyFont="1" applyFill="1" applyBorder="1" applyAlignment="1" applyProtection="1">
      <alignment horizontal="center" vertical="center"/>
    </xf>
    <xf numFmtId="0" fontId="9" fillId="2" borderId="28" xfId="0" applyFont="1" applyFill="1" applyBorder="1" applyAlignment="1" applyProtection="1">
      <alignment horizontal="center"/>
    </xf>
    <xf numFmtId="0" fontId="9" fillId="2" borderId="88" xfId="0" applyFont="1" applyFill="1" applyBorder="1" applyAlignment="1" applyProtection="1">
      <alignment horizontal="center"/>
    </xf>
    <xf numFmtId="0" fontId="32" fillId="45" borderId="90" xfId="0" applyFont="1" applyFill="1" applyBorder="1" applyAlignment="1" applyProtection="1">
      <alignment vertical="center"/>
    </xf>
    <xf numFmtId="0" fontId="32" fillId="45" borderId="47" xfId="0" applyFont="1" applyFill="1" applyBorder="1" applyAlignment="1" applyProtection="1">
      <alignment vertical="center"/>
    </xf>
    <xf numFmtId="0" fontId="10" fillId="45" borderId="47" xfId="0" applyFont="1" applyFill="1" applyBorder="1" applyAlignment="1" applyProtection="1">
      <alignment vertical="center"/>
    </xf>
    <xf numFmtId="0" fontId="10" fillId="45" borderId="91" xfId="0" applyFont="1" applyFill="1" applyBorder="1" applyAlignment="1" applyProtection="1">
      <alignment vertical="center"/>
    </xf>
    <xf numFmtId="0" fontId="9" fillId="2" borderId="14" xfId="0" applyFont="1" applyFill="1" applyBorder="1" applyAlignment="1" applyProtection="1">
      <alignment vertical="center"/>
    </xf>
    <xf numFmtId="0" fontId="9" fillId="2" borderId="53" xfId="0" applyFont="1" applyFill="1" applyBorder="1" applyAlignment="1" applyProtection="1">
      <alignment vertical="center"/>
    </xf>
    <xf numFmtId="0" fontId="27" fillId="2" borderId="53" xfId="0" applyFont="1" applyFill="1" applyBorder="1" applyAlignment="1" applyProtection="1">
      <alignment vertical="center"/>
    </xf>
    <xf numFmtId="0" fontId="9" fillId="2" borderId="89" xfId="0" applyFont="1" applyFill="1" applyBorder="1" applyAlignment="1" applyProtection="1">
      <alignment horizontal="center" vertical="center"/>
    </xf>
    <xf numFmtId="0" fontId="9" fillId="38" borderId="50" xfId="0" applyFont="1" applyFill="1" applyBorder="1" applyAlignment="1" applyProtection="1">
      <alignment horizontal="center" vertical="center"/>
    </xf>
    <xf numFmtId="0" fontId="9" fillId="2" borderId="52" xfId="0" applyFont="1" applyFill="1" applyBorder="1" applyAlignment="1" applyProtection="1">
      <alignment horizontal="center" vertical="center"/>
    </xf>
    <xf numFmtId="0" fontId="9" fillId="2" borderId="27" xfId="0" applyFont="1" applyFill="1" applyBorder="1" applyAlignment="1" applyProtection="1">
      <alignment horizontal="center" vertical="center"/>
    </xf>
    <xf numFmtId="0" fontId="27" fillId="2" borderId="55" xfId="0" applyFont="1" applyFill="1" applyBorder="1" applyAlignment="1" applyProtection="1">
      <alignment vertical="center"/>
    </xf>
    <xf numFmtId="0" fontId="9" fillId="2" borderId="88" xfId="0" applyFont="1" applyFill="1" applyBorder="1" applyAlignment="1" applyProtection="1">
      <alignment horizontal="center" vertical="center"/>
    </xf>
    <xf numFmtId="0" fontId="9" fillId="2" borderId="50" xfId="0" applyFont="1" applyFill="1" applyBorder="1" applyAlignment="1" applyProtection="1">
      <alignment horizontal="center" vertical="center"/>
    </xf>
    <xf numFmtId="0" fontId="27" fillId="2" borderId="38" xfId="0" applyFont="1" applyFill="1" applyBorder="1" applyAlignment="1" applyProtection="1">
      <alignment vertical="center"/>
    </xf>
    <xf numFmtId="0" fontId="27" fillId="2" borderId="48" xfId="0" applyFont="1" applyFill="1" applyBorder="1" applyAlignment="1" applyProtection="1">
      <alignment horizontal="center" vertical="center"/>
    </xf>
    <xf numFmtId="0" fontId="27" fillId="2" borderId="27" xfId="0" applyFont="1" applyFill="1" applyBorder="1" applyAlignment="1" applyProtection="1">
      <alignment horizontal="center" vertical="center"/>
    </xf>
    <xf numFmtId="0" fontId="27" fillId="2" borderId="45" xfId="0" applyFont="1" applyFill="1" applyBorder="1" applyAlignment="1" applyProtection="1">
      <alignment vertical="center"/>
    </xf>
    <xf numFmtId="0" fontId="27" fillId="2" borderId="94" xfId="0" applyFont="1" applyFill="1" applyBorder="1" applyAlignment="1" applyProtection="1">
      <alignment vertical="center"/>
    </xf>
    <xf numFmtId="0" fontId="27" fillId="2" borderId="50" xfId="0" applyFont="1" applyFill="1" applyBorder="1" applyAlignment="1" applyProtection="1">
      <alignment horizontal="center" vertical="center"/>
    </xf>
    <xf numFmtId="0" fontId="27" fillId="2" borderId="36" xfId="0" applyFont="1" applyFill="1" applyBorder="1" applyAlignment="1" applyProtection="1">
      <alignment vertical="center"/>
    </xf>
    <xf numFmtId="0" fontId="27" fillId="2" borderId="50" xfId="0" applyFont="1" applyFill="1" applyBorder="1" applyAlignment="1" applyProtection="1">
      <alignment vertical="center"/>
    </xf>
    <xf numFmtId="4" fontId="9" fillId="2" borderId="87" xfId="0" applyNumberFormat="1" applyFont="1" applyFill="1" applyBorder="1" applyAlignment="1" applyProtection="1">
      <alignment horizontal="center" vertical="center"/>
    </xf>
    <xf numFmtId="4" fontId="9" fillId="2" borderId="96" xfId="0" applyNumberFormat="1" applyFont="1" applyFill="1" applyBorder="1" applyAlignment="1" applyProtection="1">
      <alignment horizontal="center" vertical="center"/>
    </xf>
    <xf numFmtId="2" fontId="9" fillId="0" borderId="3" xfId="0" applyNumberFormat="1" applyFont="1" applyBorder="1" applyAlignment="1" applyProtection="1">
      <protection locked="0"/>
    </xf>
    <xf numFmtId="0" fontId="27" fillId="2" borderId="11" xfId="0" applyFont="1" applyFill="1" applyBorder="1" applyAlignment="1">
      <alignment horizontal="right"/>
    </xf>
    <xf numFmtId="0" fontId="27" fillId="2" borderId="2" xfId="0" applyFont="1" applyFill="1" applyBorder="1" applyAlignment="1">
      <alignment horizontal="right"/>
    </xf>
    <xf numFmtId="0" fontId="9" fillId="2" borderId="57" xfId="0" applyFont="1" applyFill="1" applyBorder="1"/>
    <xf numFmtId="0" fontId="10" fillId="2" borderId="57" xfId="0" applyFont="1" applyFill="1" applyBorder="1" applyAlignment="1">
      <alignment horizontal="left"/>
    </xf>
    <xf numFmtId="0" fontId="27" fillId="2" borderId="14" xfId="0" applyFont="1" applyFill="1" applyBorder="1"/>
    <xf numFmtId="0" fontId="6" fillId="0" borderId="90" xfId="1285" applyFont="1" applyBorder="1" applyAlignment="1">
      <alignment vertical="top" wrapText="1"/>
    </xf>
    <xf numFmtId="2" fontId="9" fillId="0" borderId="10" xfId="0" applyNumberFormat="1" applyFont="1" applyBorder="1" applyAlignment="1" applyProtection="1">
      <alignment horizontal="center"/>
      <protection locked="0"/>
    </xf>
    <xf numFmtId="2" fontId="9" fillId="0" borderId="56" xfId="0" applyNumberFormat="1" applyFont="1" applyBorder="1" applyAlignment="1" applyProtection="1">
      <alignment horizontal="center"/>
      <protection locked="0"/>
    </xf>
    <xf numFmtId="0" fontId="9" fillId="2" borderId="11" xfId="0" applyFont="1" applyFill="1" applyBorder="1" applyAlignment="1">
      <alignment horizontal="center"/>
    </xf>
    <xf numFmtId="4" fontId="9" fillId="5" borderId="10" xfId="0" applyNumberFormat="1" applyFont="1" applyFill="1" applyBorder="1" applyAlignment="1">
      <alignment horizontal="center"/>
    </xf>
    <xf numFmtId="0" fontId="9" fillId="2" borderId="11" xfId="0" applyFont="1" applyFill="1" applyBorder="1" applyAlignment="1">
      <alignment horizontal="right"/>
    </xf>
    <xf numFmtId="0" fontId="9" fillId="2" borderId="11" xfId="0" applyFont="1" applyFill="1" applyBorder="1" applyAlignment="1"/>
    <xf numFmtId="0" fontId="0" fillId="0" borderId="0" xfId="0" applyAlignment="1">
      <alignment horizontal="right" vertical="top"/>
    </xf>
    <xf numFmtId="0" fontId="31" fillId="0" borderId="0" xfId="1285" applyFont="1" applyAlignment="1">
      <alignment horizontal="right" vertical="top"/>
    </xf>
    <xf numFmtId="0" fontId="9" fillId="2" borderId="48" xfId="0" applyFont="1" applyFill="1" applyBorder="1" applyAlignment="1" applyProtection="1">
      <alignment horizontal="center" vertical="center"/>
    </xf>
    <xf numFmtId="0" fontId="9" fillId="0" borderId="16" xfId="0" applyFont="1" applyBorder="1" applyAlignment="1">
      <alignment horizontal="center"/>
    </xf>
    <xf numFmtId="0" fontId="9" fillId="2" borderId="1" xfId="0" applyFont="1" applyFill="1" applyBorder="1" applyAlignment="1">
      <alignment horizontal="center"/>
    </xf>
    <xf numFmtId="4" fontId="9" fillId="0" borderId="10" xfId="0" applyNumberFormat="1" applyFont="1" applyBorder="1" applyAlignment="1" applyProtection="1">
      <alignment horizontal="center"/>
      <protection locked="0"/>
    </xf>
    <xf numFmtId="4" fontId="9" fillId="0" borderId="10" xfId="0" applyNumberFormat="1" applyFont="1" applyBorder="1" applyAlignment="1" applyProtection="1">
      <alignment horizontal="center"/>
    </xf>
    <xf numFmtId="10" fontId="9" fillId="0" borderId="10" xfId="1341" applyNumberFormat="1" applyFont="1" applyBorder="1" applyAlignment="1" applyProtection="1">
      <alignment horizontal="center"/>
    </xf>
    <xf numFmtId="0" fontId="30" fillId="0" borderId="15" xfId="1285" applyFont="1" applyBorder="1" applyAlignment="1">
      <alignment horizontal="center"/>
    </xf>
    <xf numFmtId="0" fontId="30" fillId="0" borderId="16" xfId="1285" applyFont="1" applyBorder="1" applyAlignment="1">
      <alignment horizontal="center"/>
    </xf>
    <xf numFmtId="0" fontId="30" fillId="0" borderId="28" xfId="1285" applyFont="1" applyBorder="1" applyAlignment="1">
      <alignment horizontal="center"/>
    </xf>
    <xf numFmtId="0" fontId="30" fillId="0" borderId="31" xfId="1285" applyFont="1" applyBorder="1" applyAlignment="1">
      <alignment horizontal="center"/>
    </xf>
    <xf numFmtId="0" fontId="30" fillId="0" borderId="30" xfId="1285" applyFont="1" applyBorder="1" applyAlignment="1">
      <alignment horizontal="center"/>
    </xf>
    <xf numFmtId="0" fontId="30" fillId="0" borderId="32" xfId="1285" applyFont="1" applyBorder="1" applyAlignment="1">
      <alignment horizontal="center"/>
    </xf>
    <xf numFmtId="0" fontId="2" fillId="0" borderId="15" xfId="1285" applyFont="1" applyBorder="1" applyAlignment="1">
      <alignment horizontal="left" vertical="top" wrapText="1"/>
    </xf>
    <xf numFmtId="0" fontId="8" fillId="0" borderId="16" xfId="1285" applyBorder="1" applyAlignment="1">
      <alignment horizontal="left" vertical="top" wrapText="1"/>
    </xf>
    <xf numFmtId="0" fontId="8" fillId="0" borderId="28" xfId="1285" applyBorder="1" applyAlignment="1">
      <alignment horizontal="left" vertical="top" wrapText="1"/>
    </xf>
    <xf numFmtId="0" fontId="8" fillId="0" borderId="17" xfId="1285" applyBorder="1" applyAlignment="1">
      <alignment horizontal="left" vertical="top" wrapText="1"/>
    </xf>
    <xf numFmtId="0" fontId="8" fillId="0" borderId="0" xfId="1285" applyBorder="1" applyAlignment="1">
      <alignment horizontal="left" vertical="top" wrapText="1"/>
    </xf>
    <xf numFmtId="0" fontId="8" fillId="0" borderId="29" xfId="1285" applyBorder="1" applyAlignment="1">
      <alignment horizontal="left" vertical="top" wrapText="1"/>
    </xf>
    <xf numFmtId="0" fontId="8" fillId="0" borderId="31" xfId="1285" applyBorder="1" applyAlignment="1">
      <alignment horizontal="left" vertical="top" wrapText="1"/>
    </xf>
    <xf numFmtId="0" fontId="8" fillId="0" borderId="30" xfId="1285" applyBorder="1" applyAlignment="1">
      <alignment horizontal="left" vertical="top" wrapText="1"/>
    </xf>
    <xf numFmtId="0" fontId="8" fillId="0" borderId="32" xfId="1285" applyBorder="1" applyAlignment="1">
      <alignment horizontal="left" vertical="top" wrapText="1"/>
    </xf>
    <xf numFmtId="0" fontId="3" fillId="0" borderId="16" xfId="1285" applyFont="1" applyBorder="1" applyAlignment="1">
      <alignment horizontal="left" vertical="top" wrapText="1"/>
    </xf>
    <xf numFmtId="0" fontId="7" fillId="0" borderId="16" xfId="1285" applyFont="1" applyBorder="1" applyAlignment="1">
      <alignment horizontal="left" vertical="top" wrapText="1"/>
    </xf>
    <xf numFmtId="0" fontId="7" fillId="0" borderId="28" xfId="1285" applyFont="1" applyBorder="1" applyAlignment="1">
      <alignment horizontal="left" vertical="top" wrapText="1"/>
    </xf>
    <xf numFmtId="0" fontId="31" fillId="0" borderId="0" xfId="1285" applyFont="1" applyBorder="1" applyAlignment="1">
      <alignment horizontal="right" vertical="top"/>
    </xf>
    <xf numFmtId="0" fontId="31" fillId="0" borderId="29" xfId="1285" applyFont="1" applyBorder="1" applyAlignment="1">
      <alignment horizontal="right" vertical="top"/>
    </xf>
    <xf numFmtId="0" fontId="4" fillId="0" borderId="47" xfId="1285" applyFont="1" applyBorder="1" applyAlignment="1">
      <alignment horizontal="left" vertical="center" wrapText="1"/>
    </xf>
    <xf numFmtId="0" fontId="5" fillId="0" borderId="47" xfId="1285" applyFont="1" applyBorder="1" applyAlignment="1">
      <alignment horizontal="left" vertical="center" wrapText="1"/>
    </xf>
    <xf numFmtId="0" fontId="5" fillId="0" borderId="91" xfId="1285" applyFont="1" applyBorder="1" applyAlignment="1">
      <alignment horizontal="left" vertical="center" wrapText="1"/>
    </xf>
    <xf numFmtId="0" fontId="3" fillId="0" borderId="31" xfId="1285" applyFont="1" applyBorder="1" applyAlignment="1">
      <alignment horizontal="left" vertical="top" wrapText="1"/>
    </xf>
    <xf numFmtId="0" fontId="7" fillId="0" borderId="30" xfId="1285" applyFont="1" applyBorder="1" applyAlignment="1">
      <alignment horizontal="left" vertical="top" wrapText="1"/>
    </xf>
    <xf numFmtId="0" fontId="7" fillId="0" borderId="32" xfId="1285" applyFont="1"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28" xfId="0" applyBorder="1" applyAlignment="1">
      <alignment horizontal="left" vertical="top" wrapText="1"/>
    </xf>
    <xf numFmtId="0" fontId="0" fillId="0" borderId="17" xfId="0" applyBorder="1" applyAlignment="1">
      <alignment horizontal="left" vertical="top" wrapText="1"/>
    </xf>
    <xf numFmtId="0" fontId="0" fillId="0" borderId="0" xfId="0" applyBorder="1" applyAlignment="1">
      <alignment horizontal="left" vertical="top" wrapText="1"/>
    </xf>
    <xf numFmtId="0" fontId="0" fillId="0" borderId="29" xfId="0" applyBorder="1" applyAlignment="1">
      <alignment horizontal="left" vertical="top" wrapText="1"/>
    </xf>
    <xf numFmtId="0" fontId="0" fillId="0" borderId="31" xfId="0" applyBorder="1" applyAlignment="1">
      <alignment horizontal="left" vertical="top" wrapText="1"/>
    </xf>
    <xf numFmtId="0" fontId="0" fillId="0" borderId="30" xfId="0" applyBorder="1" applyAlignment="1">
      <alignment horizontal="left" vertical="top" wrapText="1"/>
    </xf>
    <xf numFmtId="0" fontId="0" fillId="0" borderId="32" xfId="0" applyBorder="1" applyAlignment="1">
      <alignment horizontal="left" vertical="top" wrapText="1"/>
    </xf>
    <xf numFmtId="0" fontId="4" fillId="0" borderId="15" xfId="1285" applyFont="1" applyBorder="1" applyAlignment="1">
      <alignment horizontal="left" vertical="top" wrapText="1"/>
    </xf>
    <xf numFmtId="0" fontId="4" fillId="0" borderId="16" xfId="1285" applyFont="1" applyBorder="1" applyAlignment="1">
      <alignment horizontal="left" vertical="top" wrapText="1"/>
    </xf>
    <xf numFmtId="0" fontId="4" fillId="0" borderId="28" xfId="1285" applyFont="1" applyBorder="1" applyAlignment="1">
      <alignment horizontal="left" vertical="top" wrapText="1"/>
    </xf>
    <xf numFmtId="0" fontId="4" fillId="0" borderId="17" xfId="1285" applyFont="1" applyBorder="1" applyAlignment="1">
      <alignment horizontal="left" vertical="top" wrapText="1"/>
    </xf>
    <xf numFmtId="0" fontId="4" fillId="0" borderId="0" xfId="1285" applyFont="1" applyBorder="1" applyAlignment="1">
      <alignment horizontal="left" vertical="top" wrapText="1"/>
    </xf>
    <xf numFmtId="0" fontId="4" fillId="0" borderId="29" xfId="1285" applyFont="1" applyBorder="1" applyAlignment="1">
      <alignment horizontal="left" vertical="top" wrapText="1"/>
    </xf>
    <xf numFmtId="0" fontId="4" fillId="0" borderId="31" xfId="1285" applyFont="1" applyBorder="1" applyAlignment="1">
      <alignment horizontal="left" vertical="top" wrapText="1"/>
    </xf>
    <xf numFmtId="0" fontId="4" fillId="0" borderId="30" xfId="1285" applyFont="1" applyBorder="1" applyAlignment="1">
      <alignment horizontal="left" vertical="top" wrapText="1"/>
    </xf>
    <xf numFmtId="0" fontId="4" fillId="0" borderId="32" xfId="1285" applyFont="1" applyBorder="1" applyAlignment="1">
      <alignment horizontal="left" vertical="top" wrapText="1"/>
    </xf>
    <xf numFmtId="0" fontId="9" fillId="2" borderId="54" xfId="0" applyFont="1" applyFill="1" applyBorder="1" applyAlignment="1" applyProtection="1">
      <alignment horizontal="left" vertical="center"/>
    </xf>
    <xf numFmtId="0" fontId="9" fillId="2" borderId="95" xfId="0" applyFont="1" applyFill="1" applyBorder="1" applyAlignment="1" applyProtection="1">
      <alignment horizontal="left" vertical="center"/>
    </xf>
    <xf numFmtId="0" fontId="9" fillId="2" borderId="87" xfId="0" applyFont="1" applyFill="1" applyBorder="1" applyAlignment="1" applyProtection="1">
      <alignment vertical="center"/>
    </xf>
    <xf numFmtId="0" fontId="9" fillId="2" borderId="37" xfId="0" applyFont="1" applyFill="1" applyBorder="1" applyAlignment="1" applyProtection="1">
      <alignment vertical="center"/>
    </xf>
    <xf numFmtId="0" fontId="27" fillId="2" borderId="54" xfId="0" applyFont="1" applyFill="1" applyBorder="1" applyAlignment="1" applyProtection="1">
      <alignment horizontal="left" vertical="center"/>
    </xf>
    <xf numFmtId="0" fontId="27" fillId="2" borderId="35" xfId="0" applyFont="1" applyFill="1" applyBorder="1" applyAlignment="1" applyProtection="1">
      <alignment horizontal="left" vertical="center"/>
    </xf>
    <xf numFmtId="0" fontId="9" fillId="2" borderId="13" xfId="0" applyFont="1" applyFill="1" applyBorder="1" applyAlignment="1" applyProtection="1">
      <alignment horizontal="left" vertical="center"/>
    </xf>
    <xf numFmtId="0" fontId="9" fillId="2" borderId="35" xfId="0" applyFont="1" applyFill="1" applyBorder="1" applyAlignment="1" applyProtection="1">
      <alignment horizontal="left" vertical="center"/>
    </xf>
    <xf numFmtId="0" fontId="10" fillId="3" borderId="64" xfId="0" applyFont="1" applyFill="1" applyBorder="1" applyAlignment="1" applyProtection="1">
      <alignment vertical="center"/>
    </xf>
    <xf numFmtId="0" fontId="10" fillId="3" borderId="40" xfId="0" applyFont="1" applyFill="1" applyBorder="1" applyAlignment="1" applyProtection="1">
      <alignment vertical="center"/>
    </xf>
    <xf numFmtId="0" fontId="10" fillId="3" borderId="58" xfId="0" applyFont="1" applyFill="1" applyBorder="1" applyAlignment="1" applyProtection="1">
      <alignment vertical="center"/>
    </xf>
    <xf numFmtId="0" fontId="32" fillId="45" borderId="90" xfId="0" applyFont="1" applyFill="1" applyBorder="1" applyAlignment="1" applyProtection="1">
      <alignment horizontal="left" vertical="center"/>
    </xf>
    <xf numFmtId="0" fontId="32" fillId="45" borderId="47" xfId="0" applyFont="1" applyFill="1" applyBorder="1" applyAlignment="1" applyProtection="1">
      <alignment horizontal="left" vertical="center"/>
    </xf>
    <xf numFmtId="0" fontId="32" fillId="45" borderId="91" xfId="0" applyFont="1" applyFill="1" applyBorder="1" applyAlignment="1" applyProtection="1">
      <alignment horizontal="left" vertical="center"/>
    </xf>
    <xf numFmtId="0" fontId="27" fillId="37" borderId="92" xfId="0" applyFont="1" applyFill="1" applyBorder="1" applyAlignment="1" applyProtection="1">
      <alignment horizontal="left" vertical="center"/>
    </xf>
    <xf numFmtId="0" fontId="27" fillId="37" borderId="93" xfId="0" applyFont="1" applyFill="1" applyBorder="1" applyAlignment="1" applyProtection="1">
      <alignment horizontal="left" vertical="center"/>
    </xf>
    <xf numFmtId="0" fontId="9" fillId="37" borderId="90" xfId="0" applyFont="1" applyFill="1" applyBorder="1" applyAlignment="1" applyProtection="1">
      <alignment horizontal="left" vertical="center"/>
    </xf>
    <xf numFmtId="0" fontId="27" fillId="37" borderId="47" xfId="0" applyFont="1" applyFill="1" applyBorder="1" applyAlignment="1" applyProtection="1">
      <alignment horizontal="left" vertical="center"/>
    </xf>
    <xf numFmtId="0" fontId="27" fillId="37" borderId="91" xfId="0" applyFont="1" applyFill="1" applyBorder="1" applyAlignment="1" applyProtection="1">
      <alignment horizontal="left" vertical="center"/>
    </xf>
    <xf numFmtId="0" fontId="32" fillId="42" borderId="30" xfId="0" applyFont="1" applyFill="1" applyBorder="1" applyAlignment="1">
      <alignment horizontal="center"/>
    </xf>
    <xf numFmtId="0" fontId="32" fillId="39" borderId="86" xfId="0" applyFont="1" applyFill="1" applyBorder="1" applyAlignment="1">
      <alignment horizontal="center"/>
    </xf>
    <xf numFmtId="0" fontId="32" fillId="39" borderId="30" xfId="0" applyFont="1" applyFill="1" applyBorder="1" applyAlignment="1">
      <alignment horizontal="center"/>
    </xf>
    <xf numFmtId="0" fontId="1" fillId="0" borderId="49" xfId="1285" applyFont="1" applyBorder="1" applyAlignment="1">
      <alignment horizontal="center" vertical="center" wrapText="1"/>
    </xf>
  </cellXfs>
  <cellStyles count="1342">
    <cellStyle name="20 % - Akzent1" xfId="1268" builtinId="30" customBuiltin="1"/>
    <cellStyle name="20 % - Akzent2" xfId="1271" builtinId="34" customBuiltin="1"/>
    <cellStyle name="20 % - Akzent3" xfId="1274" builtinId="38" customBuiltin="1"/>
    <cellStyle name="20 % - Akzent4" xfId="1277" builtinId="42" customBuiltin="1"/>
    <cellStyle name="20 % - Akzent5" xfId="1280" builtinId="46" customBuiltin="1"/>
    <cellStyle name="20 % - Akzent6" xfId="1283" builtinId="50" customBuiltin="1"/>
    <cellStyle name="40 % - Akzent1" xfId="1269" builtinId="31" customBuiltin="1"/>
    <cellStyle name="40 % - Akzent2" xfId="1272" builtinId="35" customBuiltin="1"/>
    <cellStyle name="40 % - Akzent3" xfId="1275" builtinId="39" customBuiltin="1"/>
    <cellStyle name="40 % - Akzent4" xfId="1278" builtinId="43" customBuiltin="1"/>
    <cellStyle name="40 % - Akzent5" xfId="1281" builtinId="47" customBuiltin="1"/>
    <cellStyle name="40 % - Akzent6" xfId="1284" builtinId="51" customBuiltin="1"/>
    <cellStyle name="60% - Accent1 2" xfId="1289" xr:uid="{00000000-0005-0000-0000-00000C000000}"/>
    <cellStyle name="60% - Accent2 2" xfId="1290" xr:uid="{00000000-0005-0000-0000-00000D000000}"/>
    <cellStyle name="60% - Accent3 2" xfId="1291" xr:uid="{00000000-0005-0000-0000-00000E000000}"/>
    <cellStyle name="60% - Accent4 2" xfId="1292" xr:uid="{00000000-0005-0000-0000-00000F000000}"/>
    <cellStyle name="60% - Accent5 2" xfId="1293" xr:uid="{00000000-0005-0000-0000-000010000000}"/>
    <cellStyle name="60% - Accent6 2" xfId="1294" xr:uid="{00000000-0005-0000-0000-000011000000}"/>
    <cellStyle name="Akzent1" xfId="1267" builtinId="29" customBuiltin="1"/>
    <cellStyle name="Akzent2" xfId="1270" builtinId="33" customBuiltin="1"/>
    <cellStyle name="Akzent3" xfId="1273" builtinId="37" customBuiltin="1"/>
    <cellStyle name="Akzent4" xfId="1276" builtinId="41" customBuiltin="1"/>
    <cellStyle name="Akzent5" xfId="1279" builtinId="45" customBuiltin="1"/>
    <cellStyle name="Akzent6" xfId="1282" builtinId="49" customBuiltin="1"/>
    <cellStyle name="Ausgabe" xfId="1260" builtinId="21" customBuiltin="1"/>
    <cellStyle name="Berechnung" xfId="1261" builtinId="22" customBuiltin="1"/>
    <cellStyle name="Besuchter Hyperlink" xfId="2" builtinId="9" hidden="1"/>
    <cellStyle name="Besuchter Hyperlink" xfId="4" builtinId="9" hidden="1"/>
    <cellStyle name="Besuchter Hyperlink" xfId="6" builtinId="9" hidden="1"/>
    <cellStyle name="Besuchter Hyperlink" xfId="8" builtinId="9" hidden="1"/>
    <cellStyle name="Besuchter Hyperlink" xfId="10" builtinId="9" hidden="1"/>
    <cellStyle name="Besuchter Hyperlink" xfId="12" builtinId="9" hidden="1"/>
    <cellStyle name="Besuchter Hyperlink" xfId="14" builtinId="9" hidden="1"/>
    <cellStyle name="Besuchter Hyperlink" xfId="16" builtinId="9" hidden="1"/>
    <cellStyle name="Besuchter Hyperlink" xfId="18" builtinId="9" hidden="1"/>
    <cellStyle name="Besuchter Hyperlink" xfId="20" builtinId="9" hidden="1"/>
    <cellStyle name="Besuchter Hyperlink" xfId="22" builtinId="9" hidden="1"/>
    <cellStyle name="Besuchter Hyperlink" xfId="24" builtinId="9" hidden="1"/>
    <cellStyle name="Besuchter Hyperlink" xfId="26" builtinId="9" hidden="1"/>
    <cellStyle name="Besuchter Hyperlink" xfId="28" builtinId="9" hidden="1"/>
    <cellStyle name="Besuchter Hyperlink" xfId="30" builtinId="9" hidden="1"/>
    <cellStyle name="Besuchter Hyperlink" xfId="32" builtinId="9" hidden="1"/>
    <cellStyle name="Besuchter Hyperlink" xfId="34" builtinId="9" hidden="1"/>
    <cellStyle name="Besuchter Hyperlink" xfId="36" builtinId="9" hidden="1"/>
    <cellStyle name="Besuchter Hyperlink" xfId="38" builtinId="9" hidden="1"/>
    <cellStyle name="Besuchter Hyperlink" xfId="40" builtinId="9" hidden="1"/>
    <cellStyle name="Besuchter Hyperlink" xfId="42" builtinId="9" hidden="1"/>
    <cellStyle name="Besuchter Hyperlink" xfId="44" builtinId="9" hidden="1"/>
    <cellStyle name="Besuchter Hyperlink" xfId="46" builtinId="9" hidden="1"/>
    <cellStyle name="Besuchter Hyperlink" xfId="48" builtinId="9" hidden="1"/>
    <cellStyle name="Besuchter Hyperlink" xfId="50" builtinId="9" hidden="1"/>
    <cellStyle name="Besuchter Hyperlink" xfId="52" builtinId="9" hidden="1"/>
    <cellStyle name="Besuchter Hyperlink" xfId="54" builtinId="9" hidden="1"/>
    <cellStyle name="Besuchter Hyperlink" xfId="56" builtinId="9" hidden="1"/>
    <cellStyle name="Besuchter Hyperlink" xfId="58" builtinId="9" hidden="1"/>
    <cellStyle name="Besuchter Hyperlink" xfId="60" builtinId="9" hidden="1"/>
    <cellStyle name="Besuchter Hyperlink" xfId="62" builtinId="9" hidden="1"/>
    <cellStyle name="Besuchter Hyperlink" xfId="64" builtinId="9" hidden="1"/>
    <cellStyle name="Besuchter Hyperlink" xfId="66" builtinId="9" hidden="1"/>
    <cellStyle name="Besuchter Hyperlink" xfId="68" builtinId="9" hidden="1"/>
    <cellStyle name="Besuchter Hyperlink" xfId="70" builtinId="9" hidden="1"/>
    <cellStyle name="Besuchter Hyperlink" xfId="72" builtinId="9" hidden="1"/>
    <cellStyle name="Besuchter Hyperlink" xfId="74" builtinId="9" hidden="1"/>
    <cellStyle name="Besuchter Hyperlink" xfId="76" builtinId="9" hidden="1"/>
    <cellStyle name="Besuchter Hyperlink" xfId="78" builtinId="9" hidden="1"/>
    <cellStyle name="Besuchter Hyperlink" xfId="80" builtinId="9" hidden="1"/>
    <cellStyle name="Besuchter Hyperlink" xfId="82" builtinId="9" hidden="1"/>
    <cellStyle name="Besuchter Hyperlink" xfId="84" builtinId="9" hidden="1"/>
    <cellStyle name="Besuchter Hyperlink" xfId="86" builtinId="9" hidden="1"/>
    <cellStyle name="Besuchter Hyperlink" xfId="88" builtinId="9" hidden="1"/>
    <cellStyle name="Besuchter Hyperlink" xfId="90" builtinId="9" hidden="1"/>
    <cellStyle name="Besuchter Hyperlink" xfId="92" builtinId="9" hidden="1"/>
    <cellStyle name="Besuchter Hyperlink" xfId="94" builtinId="9" hidden="1"/>
    <cellStyle name="Besuchter Hyperlink" xfId="96" builtinId="9" hidden="1"/>
    <cellStyle name="Besuchter Hyperlink" xfId="98" builtinId="9" hidden="1"/>
    <cellStyle name="Besuchter Hyperlink" xfId="100" builtinId="9" hidden="1"/>
    <cellStyle name="Besuchter Hyperlink" xfId="102" builtinId="9" hidden="1"/>
    <cellStyle name="Besuchter Hyperlink" xfId="104" builtinId="9" hidden="1"/>
    <cellStyle name="Besuchter Hyperlink" xfId="106" builtinId="9" hidden="1"/>
    <cellStyle name="Besuchter Hyperlink" xfId="108" builtinId="9" hidden="1"/>
    <cellStyle name="Besuchter Hyperlink" xfId="110" builtinId="9" hidden="1"/>
    <cellStyle name="Besuchter Hyperlink" xfId="112" builtinId="9" hidden="1"/>
    <cellStyle name="Besuchter Hyperlink" xfId="114" builtinId="9" hidden="1"/>
    <cellStyle name="Besuchter Hyperlink" xfId="116" builtinId="9" hidden="1"/>
    <cellStyle name="Besuchter Hyperlink" xfId="118" builtinId="9" hidden="1"/>
    <cellStyle name="Besuchter Hyperlink" xfId="120" builtinId="9" hidden="1"/>
    <cellStyle name="Besuchter Hyperlink" xfId="122" builtinId="9" hidden="1"/>
    <cellStyle name="Besuchter Hyperlink" xfId="124" builtinId="9" hidden="1"/>
    <cellStyle name="Besuchter Hyperlink" xfId="126" builtinId="9" hidden="1"/>
    <cellStyle name="Besuchter Hyperlink" xfId="128" builtinId="9" hidden="1"/>
    <cellStyle name="Besuchter Hyperlink" xfId="130" builtinId="9" hidden="1"/>
    <cellStyle name="Besuchter Hyperlink" xfId="132" builtinId="9" hidden="1"/>
    <cellStyle name="Besuchter Hyperlink" xfId="134" builtinId="9" hidden="1"/>
    <cellStyle name="Besuchter Hyperlink" xfId="136" builtinId="9" hidden="1"/>
    <cellStyle name="Besuchter Hyperlink" xfId="138" builtinId="9" hidden="1"/>
    <cellStyle name="Besuchter Hyperlink" xfId="140" builtinId="9" hidden="1"/>
    <cellStyle name="Besuchter Hyperlink" xfId="142" builtinId="9" hidden="1"/>
    <cellStyle name="Besuchter Hyperlink" xfId="144" builtinId="9" hidden="1"/>
    <cellStyle name="Besuchter Hyperlink" xfId="146" builtinId="9" hidden="1"/>
    <cellStyle name="Besuchter Hyperlink" xfId="148" builtinId="9" hidden="1"/>
    <cellStyle name="Besuchter Hyperlink" xfId="150" builtinId="9" hidden="1"/>
    <cellStyle name="Besuchter Hyperlink" xfId="152" builtinId="9" hidden="1"/>
    <cellStyle name="Besuchter Hyperlink" xfId="154" builtinId="9" hidden="1"/>
    <cellStyle name="Besuchter Hyperlink" xfId="156" builtinId="9" hidden="1"/>
    <cellStyle name="Besuchter Hyperlink" xfId="158" builtinId="9" hidden="1"/>
    <cellStyle name="Besuchter Hyperlink" xfId="160" builtinId="9" hidden="1"/>
    <cellStyle name="Besuchter Hyperlink" xfId="162" builtinId="9" hidden="1"/>
    <cellStyle name="Besuchter Hyperlink" xfId="164" builtinId="9" hidden="1"/>
    <cellStyle name="Besuchter Hyperlink" xfId="166" builtinId="9" hidden="1"/>
    <cellStyle name="Besuchter Hyperlink" xfId="168" builtinId="9" hidden="1"/>
    <cellStyle name="Besuchter Hyperlink" xfId="170" builtinId="9" hidden="1"/>
    <cellStyle name="Besuchter Hyperlink" xfId="172" builtinId="9" hidden="1"/>
    <cellStyle name="Besuchter Hyperlink" xfId="174" builtinId="9" hidden="1"/>
    <cellStyle name="Besuchter Hyperlink" xfId="176" builtinId="9" hidden="1"/>
    <cellStyle name="Besuchter Hyperlink" xfId="178" builtinId="9" hidden="1"/>
    <cellStyle name="Besuchter Hyperlink" xfId="180" builtinId="9" hidden="1"/>
    <cellStyle name="Besuchter Hyperlink" xfId="182" builtinId="9" hidden="1"/>
    <cellStyle name="Besuchter Hyperlink" xfId="184" builtinId="9" hidden="1"/>
    <cellStyle name="Besuchter Hyperlink" xfId="186" builtinId="9" hidden="1"/>
    <cellStyle name="Besuchter Hyperlink" xfId="188" builtinId="9" hidden="1"/>
    <cellStyle name="Besuchter Hyperlink" xfId="190" builtinId="9" hidden="1"/>
    <cellStyle name="Besuchter Hyperlink" xfId="192" builtinId="9" hidden="1"/>
    <cellStyle name="Besuchter Hyperlink" xfId="194" builtinId="9" hidden="1"/>
    <cellStyle name="Besuchter Hyperlink" xfId="196" builtinId="9" hidden="1"/>
    <cellStyle name="Besuchter Hyperlink" xfId="198" builtinId="9" hidden="1"/>
    <cellStyle name="Besuchter Hyperlink" xfId="200" builtinId="9" hidden="1"/>
    <cellStyle name="Besuchter Hyperlink" xfId="202" builtinId="9" hidden="1"/>
    <cellStyle name="Besuchter Hyperlink" xfId="204" builtinId="9" hidden="1"/>
    <cellStyle name="Besuchter Hyperlink" xfId="206" builtinId="9" hidden="1"/>
    <cellStyle name="Besuchter Hyperlink" xfId="208" builtinId="9" hidden="1"/>
    <cellStyle name="Besuchter Hyperlink" xfId="210" builtinId="9" hidden="1"/>
    <cellStyle name="Besuchter Hyperlink" xfId="212" builtinId="9" hidden="1"/>
    <cellStyle name="Besuchter Hyperlink" xfId="214" builtinId="9" hidden="1"/>
    <cellStyle name="Besuchter Hyperlink" xfId="216" builtinId="9" hidden="1"/>
    <cellStyle name="Besuchter Hyperlink" xfId="218" builtinId="9" hidden="1"/>
    <cellStyle name="Besuchter Hyperlink" xfId="220" builtinId="9" hidden="1"/>
    <cellStyle name="Besuchter Hyperlink" xfId="222" builtinId="9" hidden="1"/>
    <cellStyle name="Besuchter Hyperlink" xfId="224" builtinId="9" hidden="1"/>
    <cellStyle name="Besuchter Hyperlink" xfId="226" builtinId="9" hidden="1"/>
    <cellStyle name="Besuchter Hyperlink" xfId="228" builtinId="9" hidden="1"/>
    <cellStyle name="Besuchter Hyperlink" xfId="230" builtinId="9" hidden="1"/>
    <cellStyle name="Besuchter Hyperlink" xfId="232" builtinId="9" hidden="1"/>
    <cellStyle name="Besuchter Hyperlink" xfId="234" builtinId="9" hidden="1"/>
    <cellStyle name="Besuchter Hyperlink" xfId="236" builtinId="9" hidden="1"/>
    <cellStyle name="Besuchter Hyperlink" xfId="238" builtinId="9" hidden="1"/>
    <cellStyle name="Besuchter Hyperlink" xfId="240" builtinId="9" hidden="1"/>
    <cellStyle name="Besuchter Hyperlink" xfId="242" builtinId="9" hidden="1"/>
    <cellStyle name="Besuchter Hyperlink" xfId="244" builtinId="9" hidden="1"/>
    <cellStyle name="Besuchter Hyperlink" xfId="246" builtinId="9" hidden="1"/>
    <cellStyle name="Besuchter Hyperlink" xfId="248" builtinId="9" hidden="1"/>
    <cellStyle name="Besuchter Hyperlink" xfId="250" builtinId="9" hidden="1"/>
    <cellStyle name="Besuchter Hyperlink" xfId="252" builtinId="9" hidden="1"/>
    <cellStyle name="Besuchter Hyperlink" xfId="254" builtinId="9" hidden="1"/>
    <cellStyle name="Besuchter Hyperlink" xfId="256" builtinId="9" hidden="1"/>
    <cellStyle name="Besuchter Hyperlink" xfId="258" builtinId="9" hidden="1"/>
    <cellStyle name="Besuchter Hyperlink" xfId="260" builtinId="9" hidden="1"/>
    <cellStyle name="Besuchter Hyperlink" xfId="262" builtinId="9" hidden="1"/>
    <cellStyle name="Besuchter Hyperlink" xfId="264" builtinId="9" hidden="1"/>
    <cellStyle name="Besuchter Hyperlink" xfId="266" builtinId="9" hidden="1"/>
    <cellStyle name="Besuchter Hyperlink" xfId="268" builtinId="9" hidden="1"/>
    <cellStyle name="Besuchter Hyperlink" xfId="270" builtinId="9" hidden="1"/>
    <cellStyle name="Besuchter Hyperlink" xfId="272" builtinId="9" hidden="1"/>
    <cellStyle name="Besuchter Hyperlink" xfId="274" builtinId="9" hidden="1"/>
    <cellStyle name="Besuchter Hyperlink" xfId="276" builtinId="9" hidden="1"/>
    <cellStyle name="Besuchter Hyperlink" xfId="278" builtinId="9" hidden="1"/>
    <cellStyle name="Besuchter Hyperlink" xfId="280" builtinId="9" hidden="1"/>
    <cellStyle name="Besuchter Hyperlink" xfId="282" builtinId="9" hidden="1"/>
    <cellStyle name="Besuchter Hyperlink" xfId="284" builtinId="9" hidden="1"/>
    <cellStyle name="Besuchter Hyperlink" xfId="286" builtinId="9" hidden="1"/>
    <cellStyle name="Besuchter Hyperlink" xfId="288" builtinId="9" hidden="1"/>
    <cellStyle name="Besuchter Hyperlink" xfId="290" builtinId="9" hidden="1"/>
    <cellStyle name="Besuchter Hyperlink" xfId="292" builtinId="9" hidden="1"/>
    <cellStyle name="Besuchter Hyperlink" xfId="294" builtinId="9" hidden="1"/>
    <cellStyle name="Besuchter Hyperlink" xfId="296" builtinId="9" hidden="1"/>
    <cellStyle name="Besuchter Hyperlink" xfId="298" builtinId="9" hidden="1"/>
    <cellStyle name="Besuchter Hyperlink" xfId="300" builtinId="9" hidden="1"/>
    <cellStyle name="Besuchter Hyperlink" xfId="302" builtinId="9" hidden="1"/>
    <cellStyle name="Besuchter Hyperlink" xfId="304" builtinId="9" hidden="1"/>
    <cellStyle name="Besuchter Hyperlink" xfId="306" builtinId="9" hidden="1"/>
    <cellStyle name="Besuchter Hyperlink" xfId="308" builtinId="9" hidden="1"/>
    <cellStyle name="Besuchter Hyperlink" xfId="310" builtinId="9" hidden="1"/>
    <cellStyle name="Besuchter Hyperlink" xfId="312" builtinId="9" hidden="1"/>
    <cellStyle name="Besuchter Hyperlink" xfId="314" builtinId="9" hidden="1"/>
    <cellStyle name="Besuchter Hyperlink" xfId="316" builtinId="9" hidden="1"/>
    <cellStyle name="Besuchter Hyperlink" xfId="318" builtinId="9" hidden="1"/>
    <cellStyle name="Besuchter Hyperlink" xfId="320" builtinId="9" hidden="1"/>
    <cellStyle name="Besuchter Hyperlink" xfId="322" builtinId="9" hidden="1"/>
    <cellStyle name="Besuchter Hyperlink" xfId="324" builtinId="9" hidden="1"/>
    <cellStyle name="Besuchter Hyperlink" xfId="326" builtinId="9" hidden="1"/>
    <cellStyle name="Besuchter Hyperlink" xfId="328" builtinId="9" hidden="1"/>
    <cellStyle name="Besuchter Hyperlink" xfId="330" builtinId="9" hidden="1"/>
    <cellStyle name="Besuchter Hyperlink" xfId="332" builtinId="9" hidden="1"/>
    <cellStyle name="Besuchter Hyperlink" xfId="334" builtinId="9" hidden="1"/>
    <cellStyle name="Besuchter Hyperlink" xfId="336" builtinId="9" hidden="1"/>
    <cellStyle name="Besuchter Hyperlink" xfId="338" builtinId="9" hidden="1"/>
    <cellStyle name="Besuchter Hyperlink" xfId="340" builtinId="9" hidden="1"/>
    <cellStyle name="Besuchter Hyperlink" xfId="342" builtinId="9" hidden="1"/>
    <cellStyle name="Besuchter Hyperlink" xfId="344" builtinId="9" hidden="1"/>
    <cellStyle name="Besuchter Hyperlink" xfId="346" builtinId="9" hidden="1"/>
    <cellStyle name="Besuchter Hyperlink" xfId="348" builtinId="9" hidden="1"/>
    <cellStyle name="Besuchter Hyperlink" xfId="350" builtinId="9" hidden="1"/>
    <cellStyle name="Besuchter Hyperlink" xfId="352" builtinId="9" hidden="1"/>
    <cellStyle name="Besuchter Hyperlink" xfId="354" builtinId="9" hidden="1"/>
    <cellStyle name="Besuchter Hyperlink" xfId="356" builtinId="9" hidden="1"/>
    <cellStyle name="Besuchter Hyperlink" xfId="358" builtinId="9" hidden="1"/>
    <cellStyle name="Besuchter Hyperlink" xfId="360" builtinId="9" hidden="1"/>
    <cellStyle name="Besuchter Hyperlink" xfId="362" builtinId="9" hidden="1"/>
    <cellStyle name="Besuchter Hyperlink" xfId="364" builtinId="9" hidden="1"/>
    <cellStyle name="Besuchter Hyperlink" xfId="366" builtinId="9" hidden="1"/>
    <cellStyle name="Besuchter Hyperlink" xfId="368" builtinId="9" hidden="1"/>
    <cellStyle name="Besuchter Hyperlink" xfId="370" builtinId="9" hidden="1"/>
    <cellStyle name="Besuchter Hyperlink" xfId="372" builtinId="9" hidden="1"/>
    <cellStyle name="Besuchter Hyperlink" xfId="374" builtinId="9" hidden="1"/>
    <cellStyle name="Besuchter Hyperlink" xfId="376" builtinId="9" hidden="1"/>
    <cellStyle name="Besuchter Hyperlink" xfId="378" builtinId="9" hidden="1"/>
    <cellStyle name="Besuchter Hyperlink" xfId="380" builtinId="9" hidden="1"/>
    <cellStyle name="Besuchter Hyperlink" xfId="382" builtinId="9" hidden="1"/>
    <cellStyle name="Besuchter Hyperlink" xfId="384" builtinId="9" hidden="1"/>
    <cellStyle name="Besuchter Hyperlink" xfId="386" builtinId="9" hidden="1"/>
    <cellStyle name="Besuchter Hyperlink" xfId="388" builtinId="9" hidden="1"/>
    <cellStyle name="Besuchter Hyperlink" xfId="390" builtinId="9" hidden="1"/>
    <cellStyle name="Besuchter Hyperlink" xfId="392" builtinId="9" hidden="1"/>
    <cellStyle name="Besuchter Hyperlink" xfId="394" builtinId="9" hidden="1"/>
    <cellStyle name="Besuchter Hyperlink" xfId="396" builtinId="9" hidden="1"/>
    <cellStyle name="Besuchter Hyperlink" xfId="398" builtinId="9" hidden="1"/>
    <cellStyle name="Besuchter Hyperlink" xfId="400" builtinId="9" hidden="1"/>
    <cellStyle name="Besuchter Hyperlink" xfId="402" builtinId="9" hidden="1"/>
    <cellStyle name="Besuchter Hyperlink" xfId="404" builtinId="9" hidden="1"/>
    <cellStyle name="Besuchter Hyperlink" xfId="406" builtinId="9" hidden="1"/>
    <cellStyle name="Besuchter Hyperlink" xfId="408" builtinId="9" hidden="1"/>
    <cellStyle name="Besuchter Hyperlink" xfId="410" builtinId="9" hidden="1"/>
    <cellStyle name="Besuchter Hyperlink" xfId="412" builtinId="9" hidden="1"/>
    <cellStyle name="Besuchter Hyperlink" xfId="414" builtinId="9" hidden="1"/>
    <cellStyle name="Besuchter Hyperlink" xfId="416" builtinId="9" hidden="1"/>
    <cellStyle name="Besuchter Hyperlink" xfId="418" builtinId="9" hidden="1"/>
    <cellStyle name="Besuchter Hyperlink" xfId="420" builtinId="9" hidden="1"/>
    <cellStyle name="Besuchter Hyperlink" xfId="422" builtinId="9" hidden="1"/>
    <cellStyle name="Besuchter Hyperlink" xfId="424" builtinId="9" hidden="1"/>
    <cellStyle name="Besuchter Hyperlink" xfId="426" builtinId="9" hidden="1"/>
    <cellStyle name="Besuchter Hyperlink" xfId="428" builtinId="9" hidden="1"/>
    <cellStyle name="Besuchter Hyperlink" xfId="430" builtinId="9" hidden="1"/>
    <cellStyle name="Besuchter Hyperlink" xfId="432" builtinId="9" hidden="1"/>
    <cellStyle name="Besuchter Hyperlink" xfId="434" builtinId="9" hidden="1"/>
    <cellStyle name="Besuchter Hyperlink" xfId="436" builtinId="9" hidden="1"/>
    <cellStyle name="Besuchter Hyperlink" xfId="438" builtinId="9" hidden="1"/>
    <cellStyle name="Besuchter Hyperlink" xfId="440" builtinId="9" hidden="1"/>
    <cellStyle name="Besuchter Hyperlink" xfId="442" builtinId="9" hidden="1"/>
    <cellStyle name="Besuchter Hyperlink" xfId="444" builtinId="9" hidden="1"/>
    <cellStyle name="Besuchter Hyperlink" xfId="446" builtinId="9" hidden="1"/>
    <cellStyle name="Besuchter Hyperlink" xfId="448" builtinId="9" hidden="1"/>
    <cellStyle name="Besuchter Hyperlink" xfId="450" builtinId="9" hidden="1"/>
    <cellStyle name="Besuchter Hyperlink" xfId="452" builtinId="9" hidden="1"/>
    <cellStyle name="Besuchter Hyperlink" xfId="454" builtinId="9" hidden="1"/>
    <cellStyle name="Besuchter Hyperlink" xfId="456" builtinId="9" hidden="1"/>
    <cellStyle name="Besuchter Hyperlink" xfId="458" builtinId="9" hidden="1"/>
    <cellStyle name="Besuchter Hyperlink" xfId="460" builtinId="9" hidden="1"/>
    <cellStyle name="Besuchter Hyperlink" xfId="462" builtinId="9" hidden="1"/>
    <cellStyle name="Besuchter Hyperlink" xfId="464" builtinId="9" hidden="1"/>
    <cellStyle name="Besuchter Hyperlink" xfId="466" builtinId="9" hidden="1"/>
    <cellStyle name="Besuchter Hyperlink" xfId="468" builtinId="9" hidden="1"/>
    <cellStyle name="Besuchter Hyperlink" xfId="470" builtinId="9" hidden="1"/>
    <cellStyle name="Besuchter Hyperlink" xfId="472" builtinId="9" hidden="1"/>
    <cellStyle name="Besuchter Hyperlink" xfId="474" builtinId="9" hidden="1"/>
    <cellStyle name="Besuchter Hyperlink" xfId="476" builtinId="9" hidden="1"/>
    <cellStyle name="Besuchter Hyperlink" xfId="478" builtinId="9" hidden="1"/>
    <cellStyle name="Besuchter Hyperlink" xfId="480" builtinId="9" hidden="1"/>
    <cellStyle name="Besuchter Hyperlink" xfId="482" builtinId="9" hidden="1"/>
    <cellStyle name="Besuchter Hyperlink" xfId="484" builtinId="9" hidden="1"/>
    <cellStyle name="Besuchter Hyperlink" xfId="486" builtinId="9" hidden="1"/>
    <cellStyle name="Besuchter Hyperlink" xfId="488" builtinId="9" hidden="1"/>
    <cellStyle name="Besuchter Hyperlink" xfId="490" builtinId="9" hidden="1"/>
    <cellStyle name="Besuchter Hyperlink" xfId="492" builtinId="9" hidden="1"/>
    <cellStyle name="Besuchter Hyperlink" xfId="494" builtinId="9" hidden="1"/>
    <cellStyle name="Besuchter Hyperlink" xfId="496" builtinId="9" hidden="1"/>
    <cellStyle name="Besuchter Hyperlink" xfId="498" builtinId="9" hidden="1"/>
    <cellStyle name="Besuchter Hyperlink" xfId="500" builtinId="9" hidden="1"/>
    <cellStyle name="Besuchter Hyperlink" xfId="502" builtinId="9" hidden="1"/>
    <cellStyle name="Besuchter Hyperlink" xfId="504" builtinId="9" hidden="1"/>
    <cellStyle name="Besuchter Hyperlink" xfId="506" builtinId="9" hidden="1"/>
    <cellStyle name="Besuchter Hyperlink" xfId="508" builtinId="9" hidden="1"/>
    <cellStyle name="Besuchter Hyperlink" xfId="510" builtinId="9" hidden="1"/>
    <cellStyle name="Besuchter Hyperlink" xfId="512" builtinId="9" hidden="1"/>
    <cellStyle name="Besuchter Hyperlink" xfId="514" builtinId="9" hidden="1"/>
    <cellStyle name="Besuchter Hyperlink" xfId="516" builtinId="9" hidden="1"/>
    <cellStyle name="Besuchter Hyperlink" xfId="518" builtinId="9" hidden="1"/>
    <cellStyle name="Besuchter Hyperlink" xfId="520" builtinId="9" hidden="1"/>
    <cellStyle name="Besuchter Hyperlink" xfId="522" builtinId="9" hidden="1"/>
    <cellStyle name="Besuchter Hyperlink" xfId="524" builtinId="9" hidden="1"/>
    <cellStyle name="Besuchter Hyperlink" xfId="526" builtinId="9" hidden="1"/>
    <cellStyle name="Besuchter Hyperlink" xfId="528" builtinId="9" hidden="1"/>
    <cellStyle name="Besuchter Hyperlink" xfId="530" builtinId="9" hidden="1"/>
    <cellStyle name="Besuchter Hyperlink" xfId="532" builtinId="9" hidden="1"/>
    <cellStyle name="Besuchter Hyperlink" xfId="534" builtinId="9" hidden="1"/>
    <cellStyle name="Besuchter Hyperlink" xfId="536" builtinId="9" hidden="1"/>
    <cellStyle name="Besuchter Hyperlink" xfId="538" builtinId="9" hidden="1"/>
    <cellStyle name="Besuchter Hyperlink" xfId="540" builtinId="9" hidden="1"/>
    <cellStyle name="Besuchter Hyperlink" xfId="542" builtinId="9" hidden="1"/>
    <cellStyle name="Besuchter Hyperlink" xfId="544" builtinId="9" hidden="1"/>
    <cellStyle name="Besuchter Hyperlink" xfId="546" builtinId="9" hidden="1"/>
    <cellStyle name="Besuchter Hyperlink" xfId="548" builtinId="9" hidden="1"/>
    <cellStyle name="Besuchter Hyperlink" xfId="550" builtinId="9" hidden="1"/>
    <cellStyle name="Besuchter Hyperlink" xfId="552" builtinId="9" hidden="1"/>
    <cellStyle name="Besuchter Hyperlink" xfId="554" builtinId="9" hidden="1"/>
    <cellStyle name="Besuchter Hyperlink" xfId="556" builtinId="9" hidden="1"/>
    <cellStyle name="Besuchter Hyperlink" xfId="558" builtinId="9" hidden="1"/>
    <cellStyle name="Besuchter Hyperlink" xfId="560" builtinId="9" hidden="1"/>
    <cellStyle name="Besuchter Hyperlink" xfId="562" builtinId="9" hidden="1"/>
    <cellStyle name="Besuchter Hyperlink" xfId="564" builtinId="9" hidden="1"/>
    <cellStyle name="Besuchter Hyperlink" xfId="566" builtinId="9" hidden="1"/>
    <cellStyle name="Besuchter Hyperlink" xfId="568" builtinId="9" hidden="1"/>
    <cellStyle name="Besuchter Hyperlink" xfId="570" builtinId="9" hidden="1"/>
    <cellStyle name="Besuchter Hyperlink" xfId="572" builtinId="9" hidden="1"/>
    <cellStyle name="Besuchter Hyperlink" xfId="574" builtinId="9" hidden="1"/>
    <cellStyle name="Besuchter Hyperlink" xfId="576" builtinId="9" hidden="1"/>
    <cellStyle name="Besuchter Hyperlink" xfId="578" builtinId="9" hidden="1"/>
    <cellStyle name="Besuchter Hyperlink" xfId="580" builtinId="9" hidden="1"/>
    <cellStyle name="Besuchter Hyperlink" xfId="582" builtinId="9" hidden="1"/>
    <cellStyle name="Besuchter Hyperlink" xfId="584" builtinId="9" hidden="1"/>
    <cellStyle name="Besuchter Hyperlink" xfId="586" builtinId="9" hidden="1"/>
    <cellStyle name="Besuchter Hyperlink" xfId="588" builtinId="9" hidden="1"/>
    <cellStyle name="Besuchter Hyperlink" xfId="590" builtinId="9" hidden="1"/>
    <cellStyle name="Besuchter Hyperlink" xfId="592" builtinId="9" hidden="1"/>
    <cellStyle name="Besuchter Hyperlink" xfId="594" builtinId="9" hidden="1"/>
    <cellStyle name="Besuchter Hyperlink" xfId="596" builtinId="9" hidden="1"/>
    <cellStyle name="Besuchter Hyperlink" xfId="598" builtinId="9" hidden="1"/>
    <cellStyle name="Besuchter Hyperlink" xfId="600" builtinId="9" hidden="1"/>
    <cellStyle name="Besuchter Hyperlink" xfId="602" builtinId="9" hidden="1"/>
    <cellStyle name="Besuchter Hyperlink" xfId="604" builtinId="9" hidden="1"/>
    <cellStyle name="Besuchter Hyperlink" xfId="606" builtinId="9" hidden="1"/>
    <cellStyle name="Besuchter Hyperlink" xfId="608" builtinId="9" hidden="1"/>
    <cellStyle name="Besuchter Hyperlink" xfId="610" builtinId="9" hidden="1"/>
    <cellStyle name="Besuchter Hyperlink" xfId="612" builtinId="9" hidden="1"/>
    <cellStyle name="Besuchter Hyperlink" xfId="614" builtinId="9" hidden="1"/>
    <cellStyle name="Besuchter Hyperlink" xfId="616" builtinId="9" hidden="1"/>
    <cellStyle name="Besuchter Hyperlink" xfId="618" builtinId="9" hidden="1"/>
    <cellStyle name="Besuchter Hyperlink" xfId="620" builtinId="9" hidden="1"/>
    <cellStyle name="Besuchter Hyperlink" xfId="622" builtinId="9" hidden="1"/>
    <cellStyle name="Besuchter Hyperlink" xfId="624" builtinId="9" hidden="1"/>
    <cellStyle name="Besuchter Hyperlink" xfId="626" builtinId="9" hidden="1"/>
    <cellStyle name="Besuchter Hyperlink" xfId="628" builtinId="9" hidden="1"/>
    <cellStyle name="Besuchter Hyperlink" xfId="630" builtinId="9" hidden="1"/>
    <cellStyle name="Besuchter Hyperlink" xfId="632" builtinId="9" hidden="1"/>
    <cellStyle name="Besuchter Hyperlink" xfId="634" builtinId="9" hidden="1"/>
    <cellStyle name="Besuchter Hyperlink" xfId="636" builtinId="9" hidden="1"/>
    <cellStyle name="Besuchter Hyperlink" xfId="638" builtinId="9" hidden="1"/>
    <cellStyle name="Besuchter Hyperlink" xfId="640" builtinId="9" hidden="1"/>
    <cellStyle name="Besuchter Hyperlink" xfId="642" builtinId="9" hidden="1"/>
    <cellStyle name="Besuchter Hyperlink" xfId="644" builtinId="9" hidden="1"/>
    <cellStyle name="Besuchter Hyperlink" xfId="646" builtinId="9" hidden="1"/>
    <cellStyle name="Besuchter Hyperlink" xfId="648" builtinId="9" hidden="1"/>
    <cellStyle name="Besuchter Hyperlink" xfId="650" builtinId="9" hidden="1"/>
    <cellStyle name="Besuchter Hyperlink" xfId="652" builtinId="9" hidden="1"/>
    <cellStyle name="Besuchter Hyperlink" xfId="654" builtinId="9" hidden="1"/>
    <cellStyle name="Besuchter Hyperlink" xfId="656" builtinId="9" hidden="1"/>
    <cellStyle name="Besuchter Hyperlink" xfId="658" builtinId="9" hidden="1"/>
    <cellStyle name="Besuchter Hyperlink" xfId="660" builtinId="9" hidden="1"/>
    <cellStyle name="Besuchter Hyperlink" xfId="662" builtinId="9" hidden="1"/>
    <cellStyle name="Besuchter Hyperlink" xfId="664" builtinId="9" hidden="1"/>
    <cellStyle name="Besuchter Hyperlink" xfId="666" builtinId="9" hidden="1"/>
    <cellStyle name="Besuchter Hyperlink" xfId="668" builtinId="9" hidden="1"/>
    <cellStyle name="Besuchter Hyperlink" xfId="670" builtinId="9" hidden="1"/>
    <cellStyle name="Besuchter Hyperlink" xfId="672" builtinId="9" hidden="1"/>
    <cellStyle name="Besuchter Hyperlink" xfId="674" builtinId="9" hidden="1"/>
    <cellStyle name="Besuchter Hyperlink" xfId="676" builtinId="9" hidden="1"/>
    <cellStyle name="Besuchter Hyperlink" xfId="678" builtinId="9" hidden="1"/>
    <cellStyle name="Besuchter Hyperlink" xfId="680" builtinId="9" hidden="1"/>
    <cellStyle name="Besuchter Hyperlink" xfId="682" builtinId="9" hidden="1"/>
    <cellStyle name="Besuchter Hyperlink" xfId="684" builtinId="9" hidden="1"/>
    <cellStyle name="Besuchter Hyperlink" xfId="686" builtinId="9" hidden="1"/>
    <cellStyle name="Besuchter Hyperlink" xfId="688" builtinId="9" hidden="1"/>
    <cellStyle name="Besuchter Hyperlink" xfId="690" builtinId="9" hidden="1"/>
    <cellStyle name="Besuchter Hyperlink" xfId="692" builtinId="9" hidden="1"/>
    <cellStyle name="Besuchter Hyperlink" xfId="694" builtinId="9" hidden="1"/>
    <cellStyle name="Besuchter Hyperlink" xfId="696" builtinId="9" hidden="1"/>
    <cellStyle name="Besuchter Hyperlink" xfId="698" builtinId="9" hidden="1"/>
    <cellStyle name="Besuchter Hyperlink" xfId="700" builtinId="9" hidden="1"/>
    <cellStyle name="Besuchter Hyperlink" xfId="702" builtinId="9" hidden="1"/>
    <cellStyle name="Besuchter Hyperlink" xfId="704" builtinId="9" hidden="1"/>
    <cellStyle name="Besuchter Hyperlink" xfId="706" builtinId="9" hidden="1"/>
    <cellStyle name="Besuchter Hyperlink" xfId="708" builtinId="9" hidden="1"/>
    <cellStyle name="Besuchter Hyperlink" xfId="710" builtinId="9" hidden="1"/>
    <cellStyle name="Besuchter Hyperlink" xfId="712" builtinId="9" hidden="1"/>
    <cellStyle name="Besuchter Hyperlink" xfId="714" builtinId="9" hidden="1"/>
    <cellStyle name="Besuchter Hyperlink" xfId="716" builtinId="9" hidden="1"/>
    <cellStyle name="Besuchter Hyperlink" xfId="718" builtinId="9" hidden="1"/>
    <cellStyle name="Besuchter Hyperlink" xfId="720" builtinId="9" hidden="1"/>
    <cellStyle name="Besuchter Hyperlink" xfId="722" builtinId="9" hidden="1"/>
    <cellStyle name="Besuchter Hyperlink" xfId="724" builtinId="9" hidden="1"/>
    <cellStyle name="Besuchter Hyperlink" xfId="726" builtinId="9" hidden="1"/>
    <cellStyle name="Besuchter Hyperlink" xfId="728" builtinId="9" hidden="1"/>
    <cellStyle name="Besuchter Hyperlink" xfId="730" builtinId="9" hidden="1"/>
    <cellStyle name="Besuchter Hyperlink" xfId="732" builtinId="9" hidden="1"/>
    <cellStyle name="Besuchter Hyperlink" xfId="734" builtinId="9" hidden="1"/>
    <cellStyle name="Besuchter Hyperlink" xfId="736" builtinId="9" hidden="1"/>
    <cellStyle name="Besuchter Hyperlink" xfId="738" builtinId="9" hidden="1"/>
    <cellStyle name="Besuchter Hyperlink" xfId="740" builtinId="9" hidden="1"/>
    <cellStyle name="Besuchter Hyperlink" xfId="742" builtinId="9" hidden="1"/>
    <cellStyle name="Besuchter Hyperlink" xfId="744" builtinId="9" hidden="1"/>
    <cellStyle name="Besuchter Hyperlink" xfId="746" builtinId="9" hidden="1"/>
    <cellStyle name="Besuchter Hyperlink" xfId="748" builtinId="9" hidden="1"/>
    <cellStyle name="Besuchter Hyperlink" xfId="750" builtinId="9" hidden="1"/>
    <cellStyle name="Besuchter Hyperlink" xfId="752" builtinId="9" hidden="1"/>
    <cellStyle name="Besuchter Hyperlink" xfId="754" builtinId="9" hidden="1"/>
    <cellStyle name="Besuchter Hyperlink" xfId="756" builtinId="9" hidden="1"/>
    <cellStyle name="Besuchter Hyperlink" xfId="758" builtinId="9" hidden="1"/>
    <cellStyle name="Besuchter Hyperlink" xfId="760" builtinId="9" hidden="1"/>
    <cellStyle name="Besuchter Hyperlink" xfId="762" builtinId="9" hidden="1"/>
    <cellStyle name="Besuchter Hyperlink" xfId="764" builtinId="9" hidden="1"/>
    <cellStyle name="Besuchter Hyperlink" xfId="766" builtinId="9" hidden="1"/>
    <cellStyle name="Besuchter Hyperlink" xfId="768" builtinId="9" hidden="1"/>
    <cellStyle name="Besuchter Hyperlink" xfId="770" builtinId="9" hidden="1"/>
    <cellStyle name="Besuchter Hyperlink" xfId="772" builtinId="9" hidden="1"/>
    <cellStyle name="Besuchter Hyperlink" xfId="774" builtinId="9" hidden="1"/>
    <cellStyle name="Besuchter Hyperlink" xfId="776" builtinId="9" hidden="1"/>
    <cellStyle name="Besuchter Hyperlink" xfId="778" builtinId="9" hidden="1"/>
    <cellStyle name="Besuchter Hyperlink" xfId="780" builtinId="9" hidden="1"/>
    <cellStyle name="Besuchter Hyperlink" xfId="782" builtinId="9" hidden="1"/>
    <cellStyle name="Besuchter Hyperlink" xfId="784" builtinId="9" hidden="1"/>
    <cellStyle name="Besuchter Hyperlink" xfId="786" builtinId="9" hidden="1"/>
    <cellStyle name="Besuchter Hyperlink" xfId="788" builtinId="9" hidden="1"/>
    <cellStyle name="Besuchter Hyperlink" xfId="790" builtinId="9" hidden="1"/>
    <cellStyle name="Besuchter Hyperlink" xfId="792" builtinId="9" hidden="1"/>
    <cellStyle name="Besuchter Hyperlink" xfId="794" builtinId="9" hidden="1"/>
    <cellStyle name="Besuchter Hyperlink" xfId="796" builtinId="9" hidden="1"/>
    <cellStyle name="Besuchter Hyperlink" xfId="798" builtinId="9" hidden="1"/>
    <cellStyle name="Besuchter Hyperlink" xfId="800" builtinId="9" hidden="1"/>
    <cellStyle name="Besuchter Hyperlink" xfId="802" builtinId="9" hidden="1"/>
    <cellStyle name="Besuchter Hyperlink" xfId="804" builtinId="9" hidden="1"/>
    <cellStyle name="Besuchter Hyperlink" xfId="806" builtinId="9" hidden="1"/>
    <cellStyle name="Besuchter Hyperlink" xfId="808" builtinId="9" hidden="1"/>
    <cellStyle name="Besuchter Hyperlink" xfId="810" builtinId="9" hidden="1"/>
    <cellStyle name="Besuchter Hyperlink" xfId="812" builtinId="9" hidden="1"/>
    <cellStyle name="Besuchter Hyperlink" xfId="814" builtinId="9" hidden="1"/>
    <cellStyle name="Besuchter Hyperlink" xfId="816" builtinId="9" hidden="1"/>
    <cellStyle name="Besuchter Hyperlink" xfId="818" builtinId="9" hidden="1"/>
    <cellStyle name="Besuchter Hyperlink" xfId="820" builtinId="9" hidden="1"/>
    <cellStyle name="Besuchter Hyperlink" xfId="822" builtinId="9" hidden="1"/>
    <cellStyle name="Besuchter Hyperlink" xfId="824" builtinId="9" hidden="1"/>
    <cellStyle name="Besuchter Hyperlink" xfId="826" builtinId="9" hidden="1"/>
    <cellStyle name="Besuchter Hyperlink" xfId="828" builtinId="9" hidden="1"/>
    <cellStyle name="Besuchter Hyperlink" xfId="830" builtinId="9" hidden="1"/>
    <cellStyle name="Besuchter Hyperlink" xfId="832" builtinId="9" hidden="1"/>
    <cellStyle name="Besuchter Hyperlink" xfId="834" builtinId="9" hidden="1"/>
    <cellStyle name="Besuchter Hyperlink" xfId="836" builtinId="9" hidden="1"/>
    <cellStyle name="Besuchter Hyperlink" xfId="838" builtinId="9" hidden="1"/>
    <cellStyle name="Besuchter Hyperlink" xfId="840" builtinId="9" hidden="1"/>
    <cellStyle name="Besuchter Hyperlink" xfId="842" builtinId="9" hidden="1"/>
    <cellStyle name="Besuchter Hyperlink" xfId="844" builtinId="9" hidden="1"/>
    <cellStyle name="Besuchter Hyperlink" xfId="846" builtinId="9" hidden="1"/>
    <cellStyle name="Besuchter Hyperlink" xfId="848" builtinId="9" hidden="1"/>
    <cellStyle name="Besuchter Hyperlink" xfId="850" builtinId="9" hidden="1"/>
    <cellStyle name="Besuchter Hyperlink" xfId="852" builtinId="9" hidden="1"/>
    <cellStyle name="Besuchter Hyperlink" xfId="854" builtinId="9" hidden="1"/>
    <cellStyle name="Besuchter Hyperlink" xfId="856" builtinId="9" hidden="1"/>
    <cellStyle name="Besuchter Hyperlink" xfId="858" builtinId="9" hidden="1"/>
    <cellStyle name="Besuchter Hyperlink" xfId="860" builtinId="9" hidden="1"/>
    <cellStyle name="Besuchter Hyperlink" xfId="862" builtinId="9" hidden="1"/>
    <cellStyle name="Besuchter Hyperlink" xfId="864" builtinId="9" hidden="1"/>
    <cellStyle name="Besuchter Hyperlink" xfId="866" builtinId="9" hidden="1"/>
    <cellStyle name="Besuchter Hyperlink" xfId="868" builtinId="9" hidden="1"/>
    <cellStyle name="Besuchter Hyperlink" xfId="870" builtinId="9" hidden="1"/>
    <cellStyle name="Besuchter Hyperlink" xfId="872" builtinId="9" hidden="1"/>
    <cellStyle name="Besuchter Hyperlink" xfId="874" builtinId="9" hidden="1"/>
    <cellStyle name="Besuchter Hyperlink" xfId="876" builtinId="9" hidden="1"/>
    <cellStyle name="Besuchter Hyperlink" xfId="878" builtinId="9" hidden="1"/>
    <cellStyle name="Besuchter Hyperlink" xfId="880" builtinId="9" hidden="1"/>
    <cellStyle name="Besuchter Hyperlink" xfId="882" builtinId="9" hidden="1"/>
    <cellStyle name="Besuchter Hyperlink" xfId="884" builtinId="9" hidden="1"/>
    <cellStyle name="Besuchter Hyperlink" xfId="886" builtinId="9" hidden="1"/>
    <cellStyle name="Besuchter Hyperlink" xfId="888" builtinId="9" hidden="1"/>
    <cellStyle name="Besuchter Hyperlink" xfId="890" builtinId="9" hidden="1"/>
    <cellStyle name="Besuchter Hyperlink" xfId="892" builtinId="9" hidden="1"/>
    <cellStyle name="Besuchter Hyperlink" xfId="894" builtinId="9" hidden="1"/>
    <cellStyle name="Besuchter Hyperlink" xfId="896" builtinId="9" hidden="1"/>
    <cellStyle name="Besuchter Hyperlink" xfId="898" builtinId="9" hidden="1"/>
    <cellStyle name="Besuchter Hyperlink" xfId="900" builtinId="9" hidden="1"/>
    <cellStyle name="Besuchter Hyperlink" xfId="902" builtinId="9" hidden="1"/>
    <cellStyle name="Besuchter Hyperlink" xfId="904" builtinId="9" hidden="1"/>
    <cellStyle name="Besuchter Hyperlink" xfId="906" builtinId="9" hidden="1"/>
    <cellStyle name="Besuchter Hyperlink" xfId="908" builtinId="9" hidden="1"/>
    <cellStyle name="Besuchter Hyperlink" xfId="910" builtinId="9" hidden="1"/>
    <cellStyle name="Besuchter Hyperlink" xfId="912" builtinId="9" hidden="1"/>
    <cellStyle name="Besuchter Hyperlink" xfId="914" builtinId="9" hidden="1"/>
    <cellStyle name="Besuchter Hyperlink" xfId="916" builtinId="9" hidden="1"/>
    <cellStyle name="Besuchter Hyperlink" xfId="918" builtinId="9" hidden="1"/>
    <cellStyle name="Besuchter Hyperlink" xfId="920" builtinId="9" hidden="1"/>
    <cellStyle name="Besuchter Hyperlink" xfId="922" builtinId="9" hidden="1"/>
    <cellStyle name="Besuchter Hyperlink" xfId="924" builtinId="9" hidden="1"/>
    <cellStyle name="Besuchter Hyperlink" xfId="926" builtinId="9" hidden="1"/>
    <cellStyle name="Besuchter Hyperlink" xfId="928" builtinId="9" hidden="1"/>
    <cellStyle name="Besuchter Hyperlink" xfId="930" builtinId="9" hidden="1"/>
    <cellStyle name="Besuchter Hyperlink" xfId="932" builtinId="9" hidden="1"/>
    <cellStyle name="Besuchter Hyperlink" xfId="934" builtinId="9" hidden="1"/>
    <cellStyle name="Besuchter Hyperlink" xfId="936" builtinId="9" hidden="1"/>
    <cellStyle name="Besuchter Hyperlink" xfId="938" builtinId="9" hidden="1"/>
    <cellStyle name="Besuchter Hyperlink" xfId="940" builtinId="9" hidden="1"/>
    <cellStyle name="Besuchter Hyperlink" xfId="942" builtinId="9" hidden="1"/>
    <cellStyle name="Besuchter Hyperlink" xfId="944" builtinId="9" hidden="1"/>
    <cellStyle name="Besuchter Hyperlink" xfId="946" builtinId="9" hidden="1"/>
    <cellStyle name="Besuchter Hyperlink" xfId="948" builtinId="9" hidden="1"/>
    <cellStyle name="Besuchter Hyperlink" xfId="950" builtinId="9" hidden="1"/>
    <cellStyle name="Besuchter Hyperlink" xfId="952" builtinId="9" hidden="1"/>
    <cellStyle name="Besuchter Hyperlink" xfId="954" builtinId="9" hidden="1"/>
    <cellStyle name="Besuchter Hyperlink" xfId="956" builtinId="9" hidden="1"/>
    <cellStyle name="Besuchter Hyperlink" xfId="958" builtinId="9" hidden="1"/>
    <cellStyle name="Besuchter Hyperlink" xfId="960" builtinId="9" hidden="1"/>
    <cellStyle name="Besuchter Hyperlink" xfId="962" builtinId="9" hidden="1"/>
    <cellStyle name="Besuchter Hyperlink" xfId="964" builtinId="9" hidden="1"/>
    <cellStyle name="Besuchter Hyperlink" xfId="966" builtinId="9" hidden="1"/>
    <cellStyle name="Besuchter Hyperlink" xfId="968" builtinId="9" hidden="1"/>
    <cellStyle name="Besuchter Hyperlink" xfId="970" builtinId="9" hidden="1"/>
    <cellStyle name="Besuchter Hyperlink" xfId="972" builtinId="9" hidden="1"/>
    <cellStyle name="Besuchter Hyperlink" xfId="974" builtinId="9" hidden="1"/>
    <cellStyle name="Besuchter Hyperlink" xfId="976" builtinId="9" hidden="1"/>
    <cellStyle name="Besuchter Hyperlink" xfId="978" builtinId="9" hidden="1"/>
    <cellStyle name="Besuchter Hyperlink" xfId="980" builtinId="9" hidden="1"/>
    <cellStyle name="Besuchter Hyperlink" xfId="982" builtinId="9" hidden="1"/>
    <cellStyle name="Besuchter Hyperlink" xfId="984" builtinId="9" hidden="1"/>
    <cellStyle name="Besuchter Hyperlink" xfId="986" builtinId="9" hidden="1"/>
    <cellStyle name="Besuchter Hyperlink" xfId="988" builtinId="9" hidden="1"/>
    <cellStyle name="Besuchter Hyperlink" xfId="990" builtinId="9" hidden="1"/>
    <cellStyle name="Besuchter Hyperlink" xfId="992" builtinId="9" hidden="1"/>
    <cellStyle name="Besuchter Hyperlink" xfId="994" builtinId="9" hidden="1"/>
    <cellStyle name="Besuchter Hyperlink" xfId="996" builtinId="9" hidden="1"/>
    <cellStyle name="Besuchter Hyperlink" xfId="998" builtinId="9" hidden="1"/>
    <cellStyle name="Besuchter Hyperlink" xfId="1000" builtinId="9" hidden="1"/>
    <cellStyle name="Besuchter Hyperlink" xfId="1002" builtinId="9" hidden="1"/>
    <cellStyle name="Besuchter Hyperlink" xfId="1004" builtinId="9" hidden="1"/>
    <cellStyle name="Besuchter Hyperlink" xfId="1006" builtinId="9" hidden="1"/>
    <cellStyle name="Besuchter Hyperlink" xfId="1008" builtinId="9" hidden="1"/>
    <cellStyle name="Besuchter Hyperlink" xfId="1010" builtinId="9" hidden="1"/>
    <cellStyle name="Besuchter Hyperlink" xfId="1012" builtinId="9" hidden="1"/>
    <cellStyle name="Besuchter Hyperlink" xfId="1014" builtinId="9" hidden="1"/>
    <cellStyle name="Besuchter Hyperlink" xfId="1016" builtinId="9" hidden="1"/>
    <cellStyle name="Besuchter Hyperlink" xfId="1018" builtinId="9" hidden="1"/>
    <cellStyle name="Besuchter Hyperlink" xfId="1020" builtinId="9" hidden="1"/>
    <cellStyle name="Besuchter Hyperlink" xfId="1022" builtinId="9" hidden="1"/>
    <cellStyle name="Besuchter Hyperlink" xfId="1024" builtinId="9" hidden="1"/>
    <cellStyle name="Besuchter Hyperlink" xfId="1026" builtinId="9" hidden="1"/>
    <cellStyle name="Besuchter Hyperlink" xfId="1028" builtinId="9" hidden="1"/>
    <cellStyle name="Besuchter Hyperlink" xfId="1030" builtinId="9" hidden="1"/>
    <cellStyle name="Besuchter Hyperlink" xfId="1032" builtinId="9" hidden="1"/>
    <cellStyle name="Besuchter Hyperlink" xfId="1034" builtinId="9" hidden="1"/>
    <cellStyle name="Besuchter Hyperlink" xfId="1036" builtinId="9" hidden="1"/>
    <cellStyle name="Besuchter Hyperlink" xfId="1038" builtinId="9" hidden="1"/>
    <cellStyle name="Besuchter Hyperlink" xfId="1040" builtinId="9" hidden="1"/>
    <cellStyle name="Besuchter Hyperlink" xfId="1042" builtinId="9" hidden="1"/>
    <cellStyle name="Besuchter Hyperlink" xfId="1044" builtinId="9" hidden="1"/>
    <cellStyle name="Besuchter Hyperlink" xfId="1046" builtinId="9" hidden="1"/>
    <cellStyle name="Besuchter Hyperlink" xfId="1048" builtinId="9" hidden="1"/>
    <cellStyle name="Besuchter Hyperlink" xfId="1050" builtinId="9" hidden="1"/>
    <cellStyle name="Besuchter Hyperlink" xfId="1052" builtinId="9" hidden="1"/>
    <cellStyle name="Besuchter Hyperlink" xfId="1054" builtinId="9" hidden="1"/>
    <cellStyle name="Besuchter Hyperlink" xfId="1056" builtinId="9" hidden="1"/>
    <cellStyle name="Besuchter Hyperlink" xfId="1058" builtinId="9" hidden="1"/>
    <cellStyle name="Besuchter Hyperlink" xfId="1060" builtinId="9" hidden="1"/>
    <cellStyle name="Besuchter Hyperlink" xfId="1062" builtinId="9" hidden="1"/>
    <cellStyle name="Besuchter Hyperlink" xfId="1064" builtinId="9" hidden="1"/>
    <cellStyle name="Besuchter Hyperlink" xfId="1066" builtinId="9" hidden="1"/>
    <cellStyle name="Besuchter Hyperlink" xfId="1068" builtinId="9" hidden="1"/>
    <cellStyle name="Besuchter Hyperlink" xfId="1070" builtinId="9" hidden="1"/>
    <cellStyle name="Besuchter Hyperlink" xfId="1072" builtinId="9" hidden="1"/>
    <cellStyle name="Besuchter Hyperlink" xfId="1074" builtinId="9" hidden="1"/>
    <cellStyle name="Besuchter Hyperlink" xfId="1076" builtinId="9" hidden="1"/>
    <cellStyle name="Besuchter Hyperlink" xfId="1078" builtinId="9" hidden="1"/>
    <cellStyle name="Besuchter Hyperlink" xfId="1080" builtinId="9" hidden="1"/>
    <cellStyle name="Besuchter Hyperlink" xfId="1082" builtinId="9" hidden="1"/>
    <cellStyle name="Besuchter Hyperlink" xfId="1084" builtinId="9" hidden="1"/>
    <cellStyle name="Besuchter Hyperlink" xfId="1086" builtinId="9" hidden="1"/>
    <cellStyle name="Besuchter Hyperlink" xfId="1088" builtinId="9" hidden="1"/>
    <cellStyle name="Besuchter Hyperlink" xfId="1090" builtinId="9" hidden="1"/>
    <cellStyle name="Besuchter Hyperlink" xfId="1092" builtinId="9" hidden="1"/>
    <cellStyle name="Besuchter Hyperlink" xfId="1094" builtinId="9" hidden="1"/>
    <cellStyle name="Besuchter Hyperlink" xfId="1096" builtinId="9" hidden="1"/>
    <cellStyle name="Besuchter Hyperlink" xfId="1098" builtinId="9" hidden="1"/>
    <cellStyle name="Besuchter Hyperlink" xfId="1100" builtinId="9" hidden="1"/>
    <cellStyle name="Besuchter Hyperlink" xfId="1102" builtinId="9" hidden="1"/>
    <cellStyle name="Besuchter Hyperlink" xfId="1104" builtinId="9" hidden="1"/>
    <cellStyle name="Besuchter Hyperlink" xfId="1106" builtinId="9" hidden="1"/>
    <cellStyle name="Besuchter Hyperlink" xfId="1108" builtinId="9" hidden="1"/>
    <cellStyle name="Besuchter Hyperlink" xfId="1110" builtinId="9" hidden="1"/>
    <cellStyle name="Besuchter Hyperlink" xfId="1112" builtinId="9" hidden="1"/>
    <cellStyle name="Besuchter Hyperlink" xfId="1114" builtinId="9" hidden="1"/>
    <cellStyle name="Besuchter Hyperlink" xfId="1116" builtinId="9" hidden="1"/>
    <cellStyle name="Besuchter Hyperlink" xfId="1118" builtinId="9" hidden="1"/>
    <cellStyle name="Besuchter Hyperlink" xfId="1120" builtinId="9" hidden="1"/>
    <cellStyle name="Besuchter Hyperlink" xfId="1122" builtinId="9" hidden="1"/>
    <cellStyle name="Besuchter Hyperlink" xfId="1124" builtinId="9" hidden="1"/>
    <cellStyle name="Besuchter Hyperlink" xfId="1126" builtinId="9" hidden="1"/>
    <cellStyle name="Besuchter Hyperlink" xfId="1128" builtinId="9" hidden="1"/>
    <cellStyle name="Besuchter Hyperlink" xfId="1130" builtinId="9" hidden="1"/>
    <cellStyle name="Besuchter Hyperlink" xfId="1132" builtinId="9" hidden="1"/>
    <cellStyle name="Besuchter Hyperlink" xfId="1134" builtinId="9" hidden="1"/>
    <cellStyle name="Besuchter Hyperlink" xfId="1136" builtinId="9" hidden="1"/>
    <cellStyle name="Besuchter Hyperlink" xfId="1138" builtinId="9" hidden="1"/>
    <cellStyle name="Besuchter Hyperlink" xfId="1140" builtinId="9" hidden="1"/>
    <cellStyle name="Besuchter Hyperlink" xfId="1142" builtinId="9" hidden="1"/>
    <cellStyle name="Besuchter Hyperlink" xfId="1144" builtinId="9" hidden="1"/>
    <cellStyle name="Besuchter Hyperlink" xfId="1146" builtinId="9" hidden="1"/>
    <cellStyle name="Besuchter Hyperlink" xfId="1148" builtinId="9" hidden="1"/>
    <cellStyle name="Besuchter Hyperlink" xfId="1150" builtinId="9" hidden="1"/>
    <cellStyle name="Besuchter Hyperlink" xfId="1152" builtinId="9" hidden="1"/>
    <cellStyle name="Besuchter Hyperlink" xfId="1154" builtinId="9" hidden="1"/>
    <cellStyle name="Besuchter Hyperlink" xfId="1156" builtinId="9" hidden="1"/>
    <cellStyle name="Besuchter Hyperlink" xfId="1158" builtinId="9" hidden="1"/>
    <cellStyle name="Besuchter Hyperlink" xfId="1160" builtinId="9" hidden="1"/>
    <cellStyle name="Besuchter Hyperlink" xfId="1162" builtinId="9" hidden="1"/>
    <cellStyle name="Besuchter Hyperlink" xfId="1164" builtinId="9" hidden="1"/>
    <cellStyle name="Besuchter Hyperlink" xfId="1166" builtinId="9" hidden="1"/>
    <cellStyle name="Besuchter Hyperlink" xfId="1168" builtinId="9" hidden="1"/>
    <cellStyle name="Besuchter Hyperlink" xfId="1170" builtinId="9" hidden="1"/>
    <cellStyle name="Besuchter Hyperlink" xfId="1172" builtinId="9" hidden="1"/>
    <cellStyle name="Besuchter Hyperlink" xfId="1174" builtinId="9" hidden="1"/>
    <cellStyle name="Besuchter Hyperlink" xfId="1176" builtinId="9" hidden="1"/>
    <cellStyle name="Besuchter Hyperlink" xfId="1178" builtinId="9" hidden="1"/>
    <cellStyle name="Besuchter Hyperlink" xfId="1180" builtinId="9" hidden="1"/>
    <cellStyle name="Besuchter Hyperlink" xfId="1182" builtinId="9" hidden="1"/>
    <cellStyle name="Besuchter Hyperlink" xfId="1184" builtinId="9" hidden="1"/>
    <cellStyle name="Besuchter Hyperlink" xfId="1186" builtinId="9" hidden="1"/>
    <cellStyle name="Besuchter Hyperlink" xfId="1188" builtinId="9" hidden="1"/>
    <cellStyle name="Besuchter Hyperlink" xfId="1190" builtinId="9" hidden="1"/>
    <cellStyle name="Besuchter Hyperlink" xfId="1192" builtinId="9" hidden="1"/>
    <cellStyle name="Besuchter Hyperlink" xfId="1194" builtinId="9" hidden="1"/>
    <cellStyle name="Besuchter Hyperlink" xfId="1196" builtinId="9" hidden="1"/>
    <cellStyle name="Besuchter Hyperlink" xfId="1198" builtinId="9" hidden="1"/>
    <cellStyle name="Besuchter Hyperlink" xfId="1200" builtinId="9" hidden="1"/>
    <cellStyle name="Besuchter Hyperlink" xfId="1202" builtinId="9" hidden="1"/>
    <cellStyle name="Besuchter Hyperlink" xfId="1204" builtinId="9" hidden="1"/>
    <cellStyle name="Besuchter Hyperlink" xfId="1206" builtinId="9" hidden="1"/>
    <cellStyle name="Besuchter Hyperlink" xfId="1208" builtinId="9" hidden="1"/>
    <cellStyle name="Besuchter Hyperlink" xfId="1210" builtinId="9" hidden="1"/>
    <cellStyle name="Besuchter Hyperlink" xfId="1212" builtinId="9" hidden="1"/>
    <cellStyle name="Besuchter Hyperlink" xfId="1214" builtinId="9" hidden="1"/>
    <cellStyle name="Besuchter Hyperlink" xfId="1216" builtinId="9" hidden="1"/>
    <cellStyle name="Besuchter Hyperlink" xfId="1218" builtinId="9" hidden="1"/>
    <cellStyle name="Besuchter Hyperlink" xfId="1220" builtinId="9" hidden="1"/>
    <cellStyle name="Besuchter Hyperlink" xfId="1222" builtinId="9" hidden="1"/>
    <cellStyle name="Besuchter Hyperlink" xfId="1224" builtinId="9" hidden="1"/>
    <cellStyle name="Besuchter Hyperlink" xfId="1226" builtinId="9" hidden="1"/>
    <cellStyle name="Besuchter Hyperlink" xfId="1228" builtinId="9" hidden="1"/>
    <cellStyle name="Besuchter Hyperlink" xfId="1230" builtinId="9" hidden="1"/>
    <cellStyle name="Besuchter Hyperlink" xfId="1232" builtinId="9" hidden="1"/>
    <cellStyle name="Besuchter Hyperlink" xfId="1234" builtinId="9" hidden="1"/>
    <cellStyle name="Besuchter Hyperlink" xfId="1236" builtinId="9" hidden="1"/>
    <cellStyle name="Besuchter Hyperlink" xfId="1238" builtinId="9" hidden="1"/>
    <cellStyle name="Besuchter Hyperlink" xfId="1240" builtinId="9" hidden="1"/>
    <cellStyle name="Besuchter Hyperlink" xfId="1242" builtinId="9" hidden="1"/>
    <cellStyle name="Besuchter Hyperlink" xfId="1244" builtinId="9" hidden="1"/>
    <cellStyle name="Besuchter Hyperlink" xfId="1246" builtinId="9" hidden="1"/>
    <cellStyle name="Besuchter Hyperlink" xfId="1248" builtinId="9" hidden="1"/>
    <cellStyle name="Besuchter Hyperlink" xfId="1250" builtinId="9" hidden="1"/>
    <cellStyle name="Besuchter Hyperlink" xfId="1252" builtinId="9" hidden="1"/>
    <cellStyle name="Besuchter Hyperlink" xfId="1296" builtinId="9" hidden="1"/>
    <cellStyle name="Besuchter Hyperlink" xfId="1298" builtinId="9" hidden="1"/>
    <cellStyle name="Besuchter Hyperlink" xfId="1300" builtinId="9" hidden="1"/>
    <cellStyle name="Besuchter Hyperlink" xfId="1302" builtinId="9" hidden="1"/>
    <cellStyle name="Besuchter Hyperlink" xfId="1304" builtinId="9" hidden="1"/>
    <cellStyle name="Besuchter Hyperlink" xfId="1306" builtinId="9" hidden="1"/>
    <cellStyle name="Besuchter Hyperlink" xfId="1308" builtinId="9" hidden="1"/>
    <cellStyle name="Besuchter Hyperlink" xfId="1310" builtinId="9" hidden="1"/>
    <cellStyle name="Besuchter Hyperlink" xfId="1312" builtinId="9" hidden="1"/>
    <cellStyle name="Besuchter Hyperlink" xfId="1314" builtinId="9" hidden="1"/>
    <cellStyle name="Besuchter Hyperlink" xfId="1316" builtinId="9" hidden="1"/>
    <cellStyle name="Besuchter Hyperlink" xfId="1318" builtinId="9" hidden="1"/>
    <cellStyle name="Besuchter Hyperlink" xfId="1320" builtinId="9" hidden="1"/>
    <cellStyle name="Besuchter Hyperlink" xfId="1322" builtinId="9" hidden="1"/>
    <cellStyle name="Besuchter Hyperlink" xfId="1324" builtinId="9" hidden="1"/>
    <cellStyle name="Besuchter Hyperlink" xfId="1326" builtinId="9" hidden="1"/>
    <cellStyle name="Besuchter Hyperlink" xfId="1328" builtinId="9" hidden="1"/>
    <cellStyle name="Besuchter Hyperlink" xfId="1330" builtinId="9" hidden="1"/>
    <cellStyle name="Besuchter Hyperlink" xfId="1332" builtinId="9" hidden="1"/>
    <cellStyle name="Besuchter Hyperlink" xfId="1334" builtinId="9" hidden="1"/>
    <cellStyle name="Besuchter Hyperlink" xfId="1336" builtinId="9" hidden="1"/>
    <cellStyle name="Besuchter Hyperlink" xfId="1338" builtinId="9" hidden="1"/>
    <cellStyle name="Besuchter Hyperlink" xfId="1340" builtinId="9" hidden="1"/>
    <cellStyle name="Eingabe" xfId="1259" builtinId="20" customBuiltin="1"/>
    <cellStyle name="Ergebnis" xfId="1266" builtinId="25" customBuiltin="1"/>
    <cellStyle name="Erklärender Text" xfId="1265" builtinId="53" customBuiltin="1"/>
    <cellStyle name="Gut" xfId="1257" builtinId="26" customBuiltin="1"/>
    <cellStyle name="Link" xfId="1" builtinId="8" hidden="1"/>
    <cellStyle name="Link" xfId="3" builtinId="8" hidden="1"/>
    <cellStyle name="Link" xfId="5" builtinId="8" hidden="1"/>
    <cellStyle name="Link" xfId="7" builtinId="8" hidden="1"/>
    <cellStyle name="Link" xfId="9" builtinId="8" hidden="1"/>
    <cellStyle name="Link" xfId="11" builtinId="8" hidden="1"/>
    <cellStyle name="Link" xfId="13" builtinId="8" hidden="1"/>
    <cellStyle name="Link" xfId="15" builtinId="8" hidden="1"/>
    <cellStyle name="Link" xfId="17" builtinId="8" hidden="1"/>
    <cellStyle name="Link" xfId="19" builtinId="8" hidden="1"/>
    <cellStyle name="Link" xfId="21" builtinId="8" hidden="1"/>
    <cellStyle name="Link" xfId="23" builtinId="8" hidden="1"/>
    <cellStyle name="Link" xfId="25" builtinId="8" hidden="1"/>
    <cellStyle name="Link" xfId="27" builtinId="8" hidden="1"/>
    <cellStyle name="Link" xfId="29" builtinId="8" hidden="1"/>
    <cellStyle name="Link" xfId="31" builtinId="8" hidden="1"/>
    <cellStyle name="Link" xfId="33" builtinId="8" hidden="1"/>
    <cellStyle name="Link" xfId="35" builtinId="8" hidden="1"/>
    <cellStyle name="Link" xfId="37" builtinId="8" hidden="1"/>
    <cellStyle name="Link" xfId="39" builtinId="8" hidden="1"/>
    <cellStyle name="Link" xfId="41" builtinId="8" hidden="1"/>
    <cellStyle name="Link" xfId="43" builtinId="8" hidden="1"/>
    <cellStyle name="Link" xfId="45" builtinId="8" hidden="1"/>
    <cellStyle name="Link" xfId="47" builtinId="8" hidden="1"/>
    <cellStyle name="Link" xfId="49" builtinId="8" hidden="1"/>
    <cellStyle name="Link" xfId="51" builtinId="8" hidden="1"/>
    <cellStyle name="Link" xfId="53" builtinId="8" hidden="1"/>
    <cellStyle name="Link" xfId="55" builtinId="8" hidden="1"/>
    <cellStyle name="Link" xfId="57" builtinId="8" hidden="1"/>
    <cellStyle name="Link" xfId="59" builtinId="8" hidden="1"/>
    <cellStyle name="Link" xfId="61" builtinId="8" hidden="1"/>
    <cellStyle name="Link" xfId="63" builtinId="8" hidden="1"/>
    <cellStyle name="Link" xfId="65" builtinId="8" hidden="1"/>
    <cellStyle name="Link" xfId="67" builtinId="8" hidden="1"/>
    <cellStyle name="Link" xfId="69" builtinId="8" hidden="1"/>
    <cellStyle name="Link" xfId="71" builtinId="8" hidden="1"/>
    <cellStyle name="Link" xfId="73" builtinId="8" hidden="1"/>
    <cellStyle name="Link" xfId="75" builtinId="8" hidden="1"/>
    <cellStyle name="Link" xfId="77" builtinId="8" hidden="1"/>
    <cellStyle name="Link" xfId="79" builtinId="8" hidden="1"/>
    <cellStyle name="Link" xfId="81" builtinId="8" hidden="1"/>
    <cellStyle name="Link" xfId="83" builtinId="8" hidden="1"/>
    <cellStyle name="Link" xfId="85" builtinId="8" hidden="1"/>
    <cellStyle name="Link" xfId="87" builtinId="8" hidden="1"/>
    <cellStyle name="Link" xfId="89" builtinId="8" hidden="1"/>
    <cellStyle name="Link" xfId="91" builtinId="8" hidden="1"/>
    <cellStyle name="Link" xfId="93" builtinId="8" hidden="1"/>
    <cellStyle name="Link" xfId="95" builtinId="8" hidden="1"/>
    <cellStyle name="Link" xfId="97" builtinId="8" hidden="1"/>
    <cellStyle name="Link" xfId="99" builtinId="8" hidden="1"/>
    <cellStyle name="Link" xfId="101" builtinId="8" hidden="1"/>
    <cellStyle name="Link" xfId="103" builtinId="8" hidden="1"/>
    <cellStyle name="Link" xfId="105" builtinId="8" hidden="1"/>
    <cellStyle name="Link" xfId="107" builtinId="8" hidden="1"/>
    <cellStyle name="Link" xfId="109" builtinId="8" hidden="1"/>
    <cellStyle name="Link" xfId="111" builtinId="8" hidden="1"/>
    <cellStyle name="Link" xfId="113" builtinId="8" hidden="1"/>
    <cellStyle name="Link" xfId="115" builtinId="8" hidden="1"/>
    <cellStyle name="Link" xfId="117" builtinId="8" hidden="1"/>
    <cellStyle name="Link" xfId="119" builtinId="8" hidden="1"/>
    <cellStyle name="Link" xfId="121" builtinId="8" hidden="1"/>
    <cellStyle name="Link" xfId="123" builtinId="8" hidden="1"/>
    <cellStyle name="Link" xfId="125" builtinId="8" hidden="1"/>
    <cellStyle name="Link" xfId="127" builtinId="8" hidden="1"/>
    <cellStyle name="Link" xfId="129" builtinId="8" hidden="1"/>
    <cellStyle name="Link" xfId="131" builtinId="8" hidden="1"/>
    <cellStyle name="Link" xfId="133" builtinId="8" hidden="1"/>
    <cellStyle name="Link" xfId="135" builtinId="8" hidden="1"/>
    <cellStyle name="Link" xfId="137" builtinId="8" hidden="1"/>
    <cellStyle name="Link" xfId="139" builtinId="8" hidden="1"/>
    <cellStyle name="Link" xfId="141" builtinId="8" hidden="1"/>
    <cellStyle name="Link" xfId="143" builtinId="8" hidden="1"/>
    <cellStyle name="Link" xfId="145" builtinId="8" hidden="1"/>
    <cellStyle name="Link" xfId="147" builtinId="8" hidden="1"/>
    <cellStyle name="Link" xfId="149" builtinId="8" hidden="1"/>
    <cellStyle name="Link" xfId="151" builtinId="8" hidden="1"/>
    <cellStyle name="Link" xfId="153" builtinId="8" hidden="1"/>
    <cellStyle name="Link" xfId="155" builtinId="8" hidden="1"/>
    <cellStyle name="Link" xfId="157" builtinId="8" hidden="1"/>
    <cellStyle name="Link" xfId="159" builtinId="8" hidden="1"/>
    <cellStyle name="Link" xfId="161" builtinId="8" hidden="1"/>
    <cellStyle name="Link" xfId="163" builtinId="8" hidden="1"/>
    <cellStyle name="Link" xfId="165" builtinId="8" hidden="1"/>
    <cellStyle name="Link" xfId="167" builtinId="8" hidden="1"/>
    <cellStyle name="Link" xfId="169" builtinId="8" hidden="1"/>
    <cellStyle name="Link" xfId="171" builtinId="8" hidden="1"/>
    <cellStyle name="Link" xfId="173" builtinId="8" hidden="1"/>
    <cellStyle name="Link" xfId="175" builtinId="8" hidden="1"/>
    <cellStyle name="Link" xfId="177" builtinId="8" hidden="1"/>
    <cellStyle name="Link" xfId="179" builtinId="8" hidden="1"/>
    <cellStyle name="Link" xfId="181" builtinId="8" hidden="1"/>
    <cellStyle name="Link" xfId="183" builtinId="8" hidden="1"/>
    <cellStyle name="Link" xfId="185" builtinId="8" hidden="1"/>
    <cellStyle name="Link" xfId="187" builtinId="8" hidden="1"/>
    <cellStyle name="Link" xfId="189" builtinId="8" hidden="1"/>
    <cellStyle name="Link" xfId="191" builtinId="8" hidden="1"/>
    <cellStyle name="Link" xfId="193" builtinId="8" hidden="1"/>
    <cellStyle name="Link" xfId="195" builtinId="8" hidden="1"/>
    <cellStyle name="Link" xfId="197" builtinId="8" hidden="1"/>
    <cellStyle name="Link" xfId="199" builtinId="8" hidden="1"/>
    <cellStyle name="Link" xfId="201" builtinId="8" hidden="1"/>
    <cellStyle name="Link" xfId="203" builtinId="8" hidden="1"/>
    <cellStyle name="Link" xfId="205" builtinId="8" hidden="1"/>
    <cellStyle name="Link" xfId="207" builtinId="8" hidden="1"/>
    <cellStyle name="Link" xfId="209" builtinId="8" hidden="1"/>
    <cellStyle name="Link" xfId="211" builtinId="8" hidden="1"/>
    <cellStyle name="Link" xfId="213" builtinId="8" hidden="1"/>
    <cellStyle name="Link" xfId="215" builtinId="8" hidden="1"/>
    <cellStyle name="Link" xfId="217" builtinId="8" hidden="1"/>
    <cellStyle name="Link" xfId="219" builtinId="8" hidden="1"/>
    <cellStyle name="Link" xfId="221" builtinId="8" hidden="1"/>
    <cellStyle name="Link" xfId="223" builtinId="8" hidden="1"/>
    <cellStyle name="Link" xfId="225" builtinId="8" hidden="1"/>
    <cellStyle name="Link" xfId="227" builtinId="8" hidden="1"/>
    <cellStyle name="Link" xfId="229" builtinId="8" hidden="1"/>
    <cellStyle name="Link" xfId="231" builtinId="8" hidden="1"/>
    <cellStyle name="Link" xfId="233" builtinId="8" hidden="1"/>
    <cellStyle name="Link" xfId="235" builtinId="8" hidden="1"/>
    <cellStyle name="Link" xfId="237" builtinId="8" hidden="1"/>
    <cellStyle name="Link" xfId="239" builtinId="8" hidden="1"/>
    <cellStyle name="Link" xfId="241" builtinId="8" hidden="1"/>
    <cellStyle name="Link" xfId="243" builtinId="8" hidden="1"/>
    <cellStyle name="Link" xfId="245" builtinId="8" hidden="1"/>
    <cellStyle name="Link" xfId="247" builtinId="8" hidden="1"/>
    <cellStyle name="Link" xfId="249" builtinId="8" hidden="1"/>
    <cellStyle name="Link" xfId="251" builtinId="8" hidden="1"/>
    <cellStyle name="Link" xfId="253" builtinId="8" hidden="1"/>
    <cellStyle name="Link" xfId="255" builtinId="8" hidden="1"/>
    <cellStyle name="Link" xfId="257" builtinId="8" hidden="1"/>
    <cellStyle name="Link" xfId="259" builtinId="8" hidden="1"/>
    <cellStyle name="Link" xfId="261" builtinId="8" hidden="1"/>
    <cellStyle name="Link" xfId="263" builtinId="8" hidden="1"/>
    <cellStyle name="Link" xfId="265" builtinId="8" hidden="1"/>
    <cellStyle name="Link" xfId="267" builtinId="8" hidden="1"/>
    <cellStyle name="Link" xfId="269" builtinId="8" hidden="1"/>
    <cellStyle name="Link" xfId="271" builtinId="8" hidden="1"/>
    <cellStyle name="Link" xfId="273" builtinId="8" hidden="1"/>
    <cellStyle name="Link" xfId="275" builtinId="8" hidden="1"/>
    <cellStyle name="Link" xfId="277" builtinId="8" hidden="1"/>
    <cellStyle name="Link" xfId="279" builtinId="8" hidden="1"/>
    <cellStyle name="Link" xfId="281" builtinId="8" hidden="1"/>
    <cellStyle name="Link" xfId="283" builtinId="8" hidden="1"/>
    <cellStyle name="Link" xfId="285" builtinId="8" hidden="1"/>
    <cellStyle name="Link" xfId="287" builtinId="8" hidden="1"/>
    <cellStyle name="Link" xfId="289" builtinId="8" hidden="1"/>
    <cellStyle name="Link" xfId="291" builtinId="8" hidden="1"/>
    <cellStyle name="Link" xfId="293" builtinId="8" hidden="1"/>
    <cellStyle name="Link" xfId="295" builtinId="8" hidden="1"/>
    <cellStyle name="Link" xfId="297" builtinId="8" hidden="1"/>
    <cellStyle name="Link" xfId="299" builtinId="8" hidden="1"/>
    <cellStyle name="Link" xfId="301" builtinId="8" hidden="1"/>
    <cellStyle name="Link" xfId="303" builtinId="8" hidden="1"/>
    <cellStyle name="Link" xfId="305" builtinId="8" hidden="1"/>
    <cellStyle name="Link" xfId="307" builtinId="8" hidden="1"/>
    <cellStyle name="Link" xfId="309" builtinId="8" hidden="1"/>
    <cellStyle name="Link" xfId="311" builtinId="8" hidden="1"/>
    <cellStyle name="Link" xfId="313" builtinId="8" hidden="1"/>
    <cellStyle name="Link" xfId="315" builtinId="8" hidden="1"/>
    <cellStyle name="Link" xfId="317" builtinId="8" hidden="1"/>
    <cellStyle name="Link" xfId="319" builtinId="8" hidden="1"/>
    <cellStyle name="Link" xfId="321" builtinId="8" hidden="1"/>
    <cellStyle name="Link" xfId="323" builtinId="8" hidden="1"/>
    <cellStyle name="Link" xfId="325" builtinId="8" hidden="1"/>
    <cellStyle name="Link" xfId="327" builtinId="8" hidden="1"/>
    <cellStyle name="Link" xfId="329" builtinId="8" hidden="1"/>
    <cellStyle name="Link" xfId="331" builtinId="8" hidden="1"/>
    <cellStyle name="Link" xfId="333" builtinId="8" hidden="1"/>
    <cellStyle name="Link" xfId="335" builtinId="8" hidden="1"/>
    <cellStyle name="Link" xfId="337" builtinId="8" hidden="1"/>
    <cellStyle name="Link" xfId="339" builtinId="8" hidden="1"/>
    <cellStyle name="Link" xfId="341" builtinId="8" hidden="1"/>
    <cellStyle name="Link" xfId="343" builtinId="8" hidden="1"/>
    <cellStyle name="Link" xfId="345" builtinId="8" hidden="1"/>
    <cellStyle name="Link" xfId="347" builtinId="8" hidden="1"/>
    <cellStyle name="Link" xfId="349" builtinId="8" hidden="1"/>
    <cellStyle name="Link" xfId="351" builtinId="8" hidden="1"/>
    <cellStyle name="Link" xfId="353" builtinId="8" hidden="1"/>
    <cellStyle name="Link" xfId="355" builtinId="8" hidden="1"/>
    <cellStyle name="Link" xfId="357" builtinId="8" hidden="1"/>
    <cellStyle name="Link" xfId="359" builtinId="8" hidden="1"/>
    <cellStyle name="Link" xfId="361" builtinId="8" hidden="1"/>
    <cellStyle name="Link" xfId="363" builtinId="8" hidden="1"/>
    <cellStyle name="Link" xfId="365" builtinId="8" hidden="1"/>
    <cellStyle name="Link" xfId="367" builtinId="8" hidden="1"/>
    <cellStyle name="Link" xfId="369" builtinId="8" hidden="1"/>
    <cellStyle name="Link" xfId="371" builtinId="8" hidden="1"/>
    <cellStyle name="Link" xfId="373" builtinId="8" hidden="1"/>
    <cellStyle name="Link" xfId="375" builtinId="8" hidden="1"/>
    <cellStyle name="Link" xfId="377" builtinId="8" hidden="1"/>
    <cellStyle name="Link" xfId="379" builtinId="8" hidden="1"/>
    <cellStyle name="Link" xfId="381" builtinId="8" hidden="1"/>
    <cellStyle name="Link" xfId="383" builtinId="8" hidden="1"/>
    <cellStyle name="Link" xfId="385" builtinId="8" hidden="1"/>
    <cellStyle name="Link" xfId="387" builtinId="8" hidden="1"/>
    <cellStyle name="Link" xfId="389" builtinId="8" hidden="1"/>
    <cellStyle name="Link" xfId="391" builtinId="8" hidden="1"/>
    <cellStyle name="Link" xfId="393" builtinId="8" hidden="1"/>
    <cellStyle name="Link" xfId="395" builtinId="8" hidden="1"/>
    <cellStyle name="Link" xfId="397" builtinId="8" hidden="1"/>
    <cellStyle name="Link" xfId="399" builtinId="8" hidden="1"/>
    <cellStyle name="Link" xfId="401" builtinId="8" hidden="1"/>
    <cellStyle name="Link" xfId="403" builtinId="8" hidden="1"/>
    <cellStyle name="Link" xfId="405" builtinId="8" hidden="1"/>
    <cellStyle name="Link" xfId="407" builtinId="8" hidden="1"/>
    <cellStyle name="Link" xfId="409" builtinId="8" hidden="1"/>
    <cellStyle name="Link" xfId="411" builtinId="8" hidden="1"/>
    <cellStyle name="Link" xfId="413" builtinId="8" hidden="1"/>
    <cellStyle name="Link" xfId="415" builtinId="8" hidden="1"/>
    <cellStyle name="Link" xfId="417" builtinId="8" hidden="1"/>
    <cellStyle name="Link" xfId="419" builtinId="8" hidden="1"/>
    <cellStyle name="Link" xfId="421" builtinId="8" hidden="1"/>
    <cellStyle name="Link" xfId="423" builtinId="8" hidden="1"/>
    <cellStyle name="Link" xfId="425" builtinId="8" hidden="1"/>
    <cellStyle name="Link" xfId="427" builtinId="8" hidden="1"/>
    <cellStyle name="Link" xfId="429" builtinId="8" hidden="1"/>
    <cellStyle name="Link" xfId="431" builtinId="8" hidden="1"/>
    <cellStyle name="Link" xfId="433" builtinId="8" hidden="1"/>
    <cellStyle name="Link" xfId="435" builtinId="8" hidden="1"/>
    <cellStyle name="Link" xfId="437" builtinId="8" hidden="1"/>
    <cellStyle name="Link" xfId="439" builtinId="8" hidden="1"/>
    <cellStyle name="Link" xfId="441" builtinId="8" hidden="1"/>
    <cellStyle name="Link" xfId="443" builtinId="8" hidden="1"/>
    <cellStyle name="Link" xfId="445" builtinId="8" hidden="1"/>
    <cellStyle name="Link" xfId="447" builtinId="8" hidden="1"/>
    <cellStyle name="Link" xfId="449" builtinId="8" hidden="1"/>
    <cellStyle name="Link" xfId="451" builtinId="8" hidden="1"/>
    <cellStyle name="Link" xfId="453" builtinId="8" hidden="1"/>
    <cellStyle name="Link" xfId="455" builtinId="8" hidden="1"/>
    <cellStyle name="Link" xfId="457" builtinId="8" hidden="1"/>
    <cellStyle name="Link" xfId="459" builtinId="8" hidden="1"/>
    <cellStyle name="Link" xfId="461" builtinId="8" hidden="1"/>
    <cellStyle name="Link" xfId="463" builtinId="8" hidden="1"/>
    <cellStyle name="Link" xfId="465" builtinId="8" hidden="1"/>
    <cellStyle name="Link" xfId="467" builtinId="8" hidden="1"/>
    <cellStyle name="Link" xfId="469" builtinId="8" hidden="1"/>
    <cellStyle name="Link" xfId="471" builtinId="8" hidden="1"/>
    <cellStyle name="Link" xfId="473" builtinId="8" hidden="1"/>
    <cellStyle name="Link" xfId="475" builtinId="8" hidden="1"/>
    <cellStyle name="Link" xfId="477" builtinId="8" hidden="1"/>
    <cellStyle name="Link" xfId="479" builtinId="8" hidden="1"/>
    <cellStyle name="Link" xfId="481" builtinId="8" hidden="1"/>
    <cellStyle name="Link" xfId="483" builtinId="8" hidden="1"/>
    <cellStyle name="Link" xfId="485" builtinId="8" hidden="1"/>
    <cellStyle name="Link" xfId="487" builtinId="8" hidden="1"/>
    <cellStyle name="Link" xfId="489" builtinId="8" hidden="1"/>
    <cellStyle name="Link" xfId="491" builtinId="8" hidden="1"/>
    <cellStyle name="Link" xfId="493" builtinId="8" hidden="1"/>
    <cellStyle name="Link" xfId="495" builtinId="8" hidden="1"/>
    <cellStyle name="Link" xfId="497" builtinId="8" hidden="1"/>
    <cellStyle name="Link" xfId="499" builtinId="8" hidden="1"/>
    <cellStyle name="Link" xfId="501" builtinId="8" hidden="1"/>
    <cellStyle name="Link" xfId="503" builtinId="8" hidden="1"/>
    <cellStyle name="Link" xfId="505" builtinId="8" hidden="1"/>
    <cellStyle name="Link" xfId="507" builtinId="8" hidden="1"/>
    <cellStyle name="Link" xfId="509" builtinId="8" hidden="1"/>
    <cellStyle name="Link" xfId="511" builtinId="8" hidden="1"/>
    <cellStyle name="Link" xfId="513" builtinId="8" hidden="1"/>
    <cellStyle name="Link" xfId="515" builtinId="8" hidden="1"/>
    <cellStyle name="Link" xfId="517" builtinId="8" hidden="1"/>
    <cellStyle name="Link" xfId="519" builtinId="8" hidden="1"/>
    <cellStyle name="Link" xfId="521" builtinId="8" hidden="1"/>
    <cellStyle name="Link" xfId="523" builtinId="8" hidden="1"/>
    <cellStyle name="Link" xfId="525" builtinId="8" hidden="1"/>
    <cellStyle name="Link" xfId="527" builtinId="8" hidden="1"/>
    <cellStyle name="Link" xfId="529" builtinId="8" hidden="1"/>
    <cellStyle name="Link" xfId="531" builtinId="8" hidden="1"/>
    <cellStyle name="Link" xfId="533" builtinId="8" hidden="1"/>
    <cellStyle name="Link" xfId="535" builtinId="8" hidden="1"/>
    <cellStyle name="Link" xfId="537" builtinId="8" hidden="1"/>
    <cellStyle name="Link" xfId="539" builtinId="8" hidden="1"/>
    <cellStyle name="Link" xfId="541" builtinId="8" hidden="1"/>
    <cellStyle name="Link" xfId="543" builtinId="8" hidden="1"/>
    <cellStyle name="Link" xfId="545" builtinId="8" hidden="1"/>
    <cellStyle name="Link" xfId="547" builtinId="8" hidden="1"/>
    <cellStyle name="Link" xfId="549" builtinId="8" hidden="1"/>
    <cellStyle name="Link" xfId="551" builtinId="8" hidden="1"/>
    <cellStyle name="Link" xfId="553" builtinId="8" hidden="1"/>
    <cellStyle name="Link" xfId="555" builtinId="8" hidden="1"/>
    <cellStyle name="Link" xfId="557" builtinId="8" hidden="1"/>
    <cellStyle name="Link" xfId="559" builtinId="8" hidden="1"/>
    <cellStyle name="Link" xfId="561" builtinId="8" hidden="1"/>
    <cellStyle name="Link" xfId="563" builtinId="8" hidden="1"/>
    <cellStyle name="Link" xfId="565" builtinId="8" hidden="1"/>
    <cellStyle name="Link" xfId="567" builtinId="8" hidden="1"/>
    <cellStyle name="Link" xfId="569" builtinId="8" hidden="1"/>
    <cellStyle name="Link" xfId="571" builtinId="8" hidden="1"/>
    <cellStyle name="Link" xfId="573" builtinId="8" hidden="1"/>
    <cellStyle name="Link" xfId="575" builtinId="8" hidden="1"/>
    <cellStyle name="Link" xfId="577" builtinId="8" hidden="1"/>
    <cellStyle name="Link" xfId="579" builtinId="8" hidden="1"/>
    <cellStyle name="Link" xfId="581" builtinId="8" hidden="1"/>
    <cellStyle name="Link" xfId="583" builtinId="8" hidden="1"/>
    <cellStyle name="Link" xfId="585" builtinId="8" hidden="1"/>
    <cellStyle name="Link" xfId="587" builtinId="8" hidden="1"/>
    <cellStyle name="Link" xfId="589" builtinId="8" hidden="1"/>
    <cellStyle name="Link" xfId="591" builtinId="8" hidden="1"/>
    <cellStyle name="Link" xfId="593" builtinId="8" hidden="1"/>
    <cellStyle name="Link" xfId="595" builtinId="8" hidden="1"/>
    <cellStyle name="Link" xfId="597" builtinId="8" hidden="1"/>
    <cellStyle name="Link" xfId="599" builtinId="8" hidden="1"/>
    <cellStyle name="Link" xfId="601" builtinId="8" hidden="1"/>
    <cellStyle name="Link" xfId="603" builtinId="8" hidden="1"/>
    <cellStyle name="Link" xfId="605" builtinId="8" hidden="1"/>
    <cellStyle name="Link" xfId="607" builtinId="8" hidden="1"/>
    <cellStyle name="Link" xfId="609" builtinId="8" hidden="1"/>
    <cellStyle name="Link" xfId="611" builtinId="8" hidden="1"/>
    <cellStyle name="Link" xfId="613" builtinId="8" hidden="1"/>
    <cellStyle name="Link" xfId="615" builtinId="8" hidden="1"/>
    <cellStyle name="Link" xfId="617" builtinId="8" hidden="1"/>
    <cellStyle name="Link" xfId="619" builtinId="8" hidden="1"/>
    <cellStyle name="Link" xfId="621" builtinId="8" hidden="1"/>
    <cellStyle name="Link" xfId="623" builtinId="8" hidden="1"/>
    <cellStyle name="Link" xfId="625" builtinId="8" hidden="1"/>
    <cellStyle name="Link" xfId="627" builtinId="8" hidden="1"/>
    <cellStyle name="Link" xfId="629" builtinId="8" hidden="1"/>
    <cellStyle name="Link" xfId="631" builtinId="8" hidden="1"/>
    <cellStyle name="Link" xfId="633" builtinId="8" hidden="1"/>
    <cellStyle name="Link" xfId="635" builtinId="8" hidden="1"/>
    <cellStyle name="Link" xfId="637" builtinId="8" hidden="1"/>
    <cellStyle name="Link" xfId="639" builtinId="8" hidden="1"/>
    <cellStyle name="Link" xfId="641" builtinId="8" hidden="1"/>
    <cellStyle name="Link" xfId="643" builtinId="8" hidden="1"/>
    <cellStyle name="Link" xfId="645" builtinId="8" hidden="1"/>
    <cellStyle name="Link" xfId="647" builtinId="8" hidden="1"/>
    <cellStyle name="Link" xfId="649" builtinId="8" hidden="1"/>
    <cellStyle name="Link" xfId="651" builtinId="8" hidden="1"/>
    <cellStyle name="Link" xfId="653" builtinId="8" hidden="1"/>
    <cellStyle name="Link" xfId="655" builtinId="8" hidden="1"/>
    <cellStyle name="Link" xfId="657" builtinId="8" hidden="1"/>
    <cellStyle name="Link" xfId="659" builtinId="8" hidden="1"/>
    <cellStyle name="Link" xfId="661" builtinId="8" hidden="1"/>
    <cellStyle name="Link" xfId="663" builtinId="8" hidden="1"/>
    <cellStyle name="Link" xfId="665" builtinId="8" hidden="1"/>
    <cellStyle name="Link" xfId="667" builtinId="8" hidden="1"/>
    <cellStyle name="Link" xfId="669" builtinId="8" hidden="1"/>
    <cellStyle name="Link" xfId="671" builtinId="8" hidden="1"/>
    <cellStyle name="Link" xfId="673" builtinId="8" hidden="1"/>
    <cellStyle name="Link" xfId="675" builtinId="8" hidden="1"/>
    <cellStyle name="Link" xfId="677" builtinId="8" hidden="1"/>
    <cellStyle name="Link" xfId="679" builtinId="8" hidden="1"/>
    <cellStyle name="Link" xfId="681" builtinId="8" hidden="1"/>
    <cellStyle name="Link" xfId="683" builtinId="8" hidden="1"/>
    <cellStyle name="Link" xfId="685" builtinId="8" hidden="1"/>
    <cellStyle name="Link" xfId="687" builtinId="8" hidden="1"/>
    <cellStyle name="Link" xfId="689" builtinId="8" hidden="1"/>
    <cellStyle name="Link" xfId="691" builtinId="8" hidden="1"/>
    <cellStyle name="Link" xfId="693" builtinId="8" hidden="1"/>
    <cellStyle name="Link" xfId="695" builtinId="8" hidden="1"/>
    <cellStyle name="Link" xfId="697" builtinId="8" hidden="1"/>
    <cellStyle name="Link" xfId="699" builtinId="8" hidden="1"/>
    <cellStyle name="Link" xfId="701" builtinId="8" hidden="1"/>
    <cellStyle name="Link" xfId="703" builtinId="8" hidden="1"/>
    <cellStyle name="Link" xfId="705" builtinId="8" hidden="1"/>
    <cellStyle name="Link" xfId="707" builtinId="8" hidden="1"/>
    <cellStyle name="Link" xfId="709" builtinId="8" hidden="1"/>
    <cellStyle name="Link" xfId="711" builtinId="8" hidden="1"/>
    <cellStyle name="Link" xfId="713" builtinId="8" hidden="1"/>
    <cellStyle name="Link" xfId="715" builtinId="8" hidden="1"/>
    <cellStyle name="Link" xfId="717" builtinId="8" hidden="1"/>
    <cellStyle name="Link" xfId="719" builtinId="8" hidden="1"/>
    <cellStyle name="Link" xfId="721" builtinId="8" hidden="1"/>
    <cellStyle name="Link" xfId="723" builtinId="8" hidden="1"/>
    <cellStyle name="Link" xfId="725" builtinId="8" hidden="1"/>
    <cellStyle name="Link" xfId="727" builtinId="8" hidden="1"/>
    <cellStyle name="Link" xfId="729" builtinId="8" hidden="1"/>
    <cellStyle name="Link" xfId="731" builtinId="8" hidden="1"/>
    <cellStyle name="Link" xfId="733" builtinId="8" hidden="1"/>
    <cellStyle name="Link" xfId="735" builtinId="8" hidden="1"/>
    <cellStyle name="Link" xfId="737" builtinId="8" hidden="1"/>
    <cellStyle name="Link" xfId="739" builtinId="8" hidden="1"/>
    <cellStyle name="Link" xfId="741" builtinId="8" hidden="1"/>
    <cellStyle name="Link" xfId="743" builtinId="8" hidden="1"/>
    <cellStyle name="Link" xfId="745" builtinId="8" hidden="1"/>
    <cellStyle name="Link" xfId="747" builtinId="8" hidden="1"/>
    <cellStyle name="Link" xfId="749" builtinId="8" hidden="1"/>
    <cellStyle name="Link" xfId="751" builtinId="8" hidden="1"/>
    <cellStyle name="Link" xfId="753" builtinId="8" hidden="1"/>
    <cellStyle name="Link" xfId="755" builtinId="8" hidden="1"/>
    <cellStyle name="Link" xfId="757" builtinId="8" hidden="1"/>
    <cellStyle name="Link" xfId="759" builtinId="8" hidden="1"/>
    <cellStyle name="Link" xfId="761" builtinId="8" hidden="1"/>
    <cellStyle name="Link" xfId="763" builtinId="8" hidden="1"/>
    <cellStyle name="Link" xfId="765" builtinId="8" hidden="1"/>
    <cellStyle name="Link" xfId="767" builtinId="8" hidden="1"/>
    <cellStyle name="Link" xfId="769" builtinId="8" hidden="1"/>
    <cellStyle name="Link" xfId="771" builtinId="8" hidden="1"/>
    <cellStyle name="Link" xfId="773" builtinId="8" hidden="1"/>
    <cellStyle name="Link" xfId="775" builtinId="8" hidden="1"/>
    <cellStyle name="Link" xfId="777" builtinId="8" hidden="1"/>
    <cellStyle name="Link" xfId="779" builtinId="8" hidden="1"/>
    <cellStyle name="Link" xfId="781" builtinId="8" hidden="1"/>
    <cellStyle name="Link" xfId="783" builtinId="8" hidden="1"/>
    <cellStyle name="Link" xfId="785" builtinId="8" hidden="1"/>
    <cellStyle name="Link" xfId="787" builtinId="8" hidden="1"/>
    <cellStyle name="Link" xfId="789" builtinId="8" hidden="1"/>
    <cellStyle name="Link" xfId="791" builtinId="8" hidden="1"/>
    <cellStyle name="Link" xfId="793" builtinId="8" hidden="1"/>
    <cellStyle name="Link" xfId="795" builtinId="8" hidden="1"/>
    <cellStyle name="Link" xfId="797" builtinId="8" hidden="1"/>
    <cellStyle name="Link" xfId="799" builtinId="8" hidden="1"/>
    <cellStyle name="Link" xfId="801" builtinId="8" hidden="1"/>
    <cellStyle name="Link" xfId="803" builtinId="8" hidden="1"/>
    <cellStyle name="Link" xfId="805" builtinId="8" hidden="1"/>
    <cellStyle name="Link" xfId="807" builtinId="8" hidden="1"/>
    <cellStyle name="Link" xfId="809" builtinId="8" hidden="1"/>
    <cellStyle name="Link" xfId="811" builtinId="8" hidden="1"/>
    <cellStyle name="Link" xfId="813" builtinId="8" hidden="1"/>
    <cellStyle name="Link" xfId="815" builtinId="8" hidden="1"/>
    <cellStyle name="Link" xfId="817" builtinId="8" hidden="1"/>
    <cellStyle name="Link" xfId="819" builtinId="8" hidden="1"/>
    <cellStyle name="Link" xfId="821" builtinId="8" hidden="1"/>
    <cellStyle name="Link" xfId="823" builtinId="8" hidden="1"/>
    <cellStyle name="Link" xfId="825" builtinId="8" hidden="1"/>
    <cellStyle name="Link" xfId="827" builtinId="8" hidden="1"/>
    <cellStyle name="Link" xfId="829" builtinId="8" hidden="1"/>
    <cellStyle name="Link" xfId="831" builtinId="8" hidden="1"/>
    <cellStyle name="Link" xfId="833" builtinId="8" hidden="1"/>
    <cellStyle name="Link" xfId="835" builtinId="8" hidden="1"/>
    <cellStyle name="Link" xfId="837" builtinId="8" hidden="1"/>
    <cellStyle name="Link" xfId="839" builtinId="8" hidden="1"/>
    <cellStyle name="Link" xfId="841" builtinId="8" hidden="1"/>
    <cellStyle name="Link" xfId="843" builtinId="8" hidden="1"/>
    <cellStyle name="Link" xfId="845" builtinId="8" hidden="1"/>
    <cellStyle name="Link" xfId="847" builtinId="8" hidden="1"/>
    <cellStyle name="Link" xfId="849" builtinId="8" hidden="1"/>
    <cellStyle name="Link" xfId="851" builtinId="8" hidden="1"/>
    <cellStyle name="Link" xfId="853" builtinId="8" hidden="1"/>
    <cellStyle name="Link" xfId="855" builtinId="8" hidden="1"/>
    <cellStyle name="Link" xfId="857" builtinId="8" hidden="1"/>
    <cellStyle name="Link" xfId="859" builtinId="8" hidden="1"/>
    <cellStyle name="Link" xfId="861" builtinId="8" hidden="1"/>
    <cellStyle name="Link" xfId="863" builtinId="8" hidden="1"/>
    <cellStyle name="Link" xfId="865" builtinId="8" hidden="1"/>
    <cellStyle name="Link" xfId="867" builtinId="8" hidden="1"/>
    <cellStyle name="Link" xfId="869" builtinId="8" hidden="1"/>
    <cellStyle name="Link" xfId="871" builtinId="8" hidden="1"/>
    <cellStyle name="Link" xfId="873" builtinId="8" hidden="1"/>
    <cellStyle name="Link" xfId="875" builtinId="8" hidden="1"/>
    <cellStyle name="Link" xfId="877" builtinId="8" hidden="1"/>
    <cellStyle name="Link" xfId="879" builtinId="8" hidden="1"/>
    <cellStyle name="Link" xfId="881" builtinId="8" hidden="1"/>
    <cellStyle name="Link" xfId="883" builtinId="8" hidden="1"/>
    <cellStyle name="Link" xfId="885" builtinId="8" hidden="1"/>
    <cellStyle name="Link" xfId="887" builtinId="8" hidden="1"/>
    <cellStyle name="Link" xfId="889" builtinId="8" hidden="1"/>
    <cellStyle name="Link" xfId="891" builtinId="8" hidden="1"/>
    <cellStyle name="Link" xfId="893" builtinId="8" hidden="1"/>
    <cellStyle name="Link" xfId="895" builtinId="8" hidden="1"/>
    <cellStyle name="Link" xfId="897" builtinId="8" hidden="1"/>
    <cellStyle name="Link" xfId="899" builtinId="8" hidden="1"/>
    <cellStyle name="Link" xfId="901" builtinId="8" hidden="1"/>
    <cellStyle name="Link" xfId="903" builtinId="8" hidden="1"/>
    <cellStyle name="Link" xfId="905" builtinId="8" hidden="1"/>
    <cellStyle name="Link" xfId="907" builtinId="8" hidden="1"/>
    <cellStyle name="Link" xfId="909" builtinId="8" hidden="1"/>
    <cellStyle name="Link" xfId="911" builtinId="8" hidden="1"/>
    <cellStyle name="Link" xfId="913" builtinId="8" hidden="1"/>
    <cellStyle name="Link" xfId="915" builtinId="8" hidden="1"/>
    <cellStyle name="Link" xfId="917" builtinId="8" hidden="1"/>
    <cellStyle name="Link" xfId="919" builtinId="8" hidden="1"/>
    <cellStyle name="Link" xfId="921" builtinId="8" hidden="1"/>
    <cellStyle name="Link" xfId="923" builtinId="8" hidden="1"/>
    <cellStyle name="Link" xfId="925" builtinId="8" hidden="1"/>
    <cellStyle name="Link" xfId="927" builtinId="8" hidden="1"/>
    <cellStyle name="Link" xfId="929" builtinId="8" hidden="1"/>
    <cellStyle name="Link" xfId="931" builtinId="8" hidden="1"/>
    <cellStyle name="Link" xfId="933" builtinId="8" hidden="1"/>
    <cellStyle name="Link" xfId="935" builtinId="8" hidden="1"/>
    <cellStyle name="Link" xfId="937" builtinId="8" hidden="1"/>
    <cellStyle name="Link" xfId="939" builtinId="8" hidden="1"/>
    <cellStyle name="Link" xfId="941" builtinId="8" hidden="1"/>
    <cellStyle name="Link" xfId="943" builtinId="8" hidden="1"/>
    <cellStyle name="Link" xfId="945" builtinId="8" hidden="1"/>
    <cellStyle name="Link" xfId="947" builtinId="8" hidden="1"/>
    <cellStyle name="Link" xfId="949" builtinId="8" hidden="1"/>
    <cellStyle name="Link" xfId="951" builtinId="8" hidden="1"/>
    <cellStyle name="Link" xfId="953" builtinId="8" hidden="1"/>
    <cellStyle name="Link" xfId="955" builtinId="8" hidden="1"/>
    <cellStyle name="Link" xfId="957" builtinId="8" hidden="1"/>
    <cellStyle name="Link" xfId="959" builtinId="8" hidden="1"/>
    <cellStyle name="Link" xfId="961" builtinId="8" hidden="1"/>
    <cellStyle name="Link" xfId="963" builtinId="8" hidden="1"/>
    <cellStyle name="Link" xfId="965" builtinId="8" hidden="1"/>
    <cellStyle name="Link" xfId="967" builtinId="8" hidden="1"/>
    <cellStyle name="Link" xfId="969" builtinId="8" hidden="1"/>
    <cellStyle name="Link" xfId="971" builtinId="8" hidden="1"/>
    <cellStyle name="Link" xfId="973" builtinId="8" hidden="1"/>
    <cellStyle name="Link" xfId="975" builtinId="8" hidden="1"/>
    <cellStyle name="Link" xfId="977" builtinId="8" hidden="1"/>
    <cellStyle name="Link" xfId="979" builtinId="8" hidden="1"/>
    <cellStyle name="Link" xfId="981" builtinId="8" hidden="1"/>
    <cellStyle name="Link" xfId="983" builtinId="8" hidden="1"/>
    <cellStyle name="Link" xfId="985" builtinId="8" hidden="1"/>
    <cellStyle name="Link" xfId="987" builtinId="8" hidden="1"/>
    <cellStyle name="Link" xfId="989" builtinId="8" hidden="1"/>
    <cellStyle name="Link" xfId="991" builtinId="8" hidden="1"/>
    <cellStyle name="Link" xfId="993" builtinId="8" hidden="1"/>
    <cellStyle name="Link" xfId="995" builtinId="8" hidden="1"/>
    <cellStyle name="Link" xfId="997" builtinId="8" hidden="1"/>
    <cellStyle name="Link" xfId="999" builtinId="8" hidden="1"/>
    <cellStyle name="Link" xfId="1001" builtinId="8" hidden="1"/>
    <cellStyle name="Link" xfId="1003" builtinId="8" hidden="1"/>
    <cellStyle name="Link" xfId="1005" builtinId="8" hidden="1"/>
    <cellStyle name="Link" xfId="1007" builtinId="8" hidden="1"/>
    <cellStyle name="Link" xfId="1009" builtinId="8" hidden="1"/>
    <cellStyle name="Link" xfId="1011" builtinId="8" hidden="1"/>
    <cellStyle name="Link" xfId="1013" builtinId="8" hidden="1"/>
    <cellStyle name="Link" xfId="1015" builtinId="8" hidden="1"/>
    <cellStyle name="Link" xfId="1017" builtinId="8" hidden="1"/>
    <cellStyle name="Link" xfId="1019" builtinId="8" hidden="1"/>
    <cellStyle name="Link" xfId="1021" builtinId="8" hidden="1"/>
    <cellStyle name="Link" xfId="1023" builtinId="8" hidden="1"/>
    <cellStyle name="Link" xfId="1025" builtinId="8" hidden="1"/>
    <cellStyle name="Link" xfId="1027" builtinId="8" hidden="1"/>
    <cellStyle name="Link" xfId="1029" builtinId="8" hidden="1"/>
    <cellStyle name="Link" xfId="1031" builtinId="8" hidden="1"/>
    <cellStyle name="Link" xfId="1033" builtinId="8" hidden="1"/>
    <cellStyle name="Link" xfId="1035" builtinId="8" hidden="1"/>
    <cellStyle name="Link" xfId="1037" builtinId="8" hidden="1"/>
    <cellStyle name="Link" xfId="1039" builtinId="8" hidden="1"/>
    <cellStyle name="Link" xfId="1041" builtinId="8" hidden="1"/>
    <cellStyle name="Link" xfId="1043" builtinId="8" hidden="1"/>
    <cellStyle name="Link" xfId="1045" builtinId="8" hidden="1"/>
    <cellStyle name="Link" xfId="1047" builtinId="8" hidden="1"/>
    <cellStyle name="Link" xfId="1049" builtinId="8" hidden="1"/>
    <cellStyle name="Link" xfId="1051" builtinId="8" hidden="1"/>
    <cellStyle name="Link" xfId="1053" builtinId="8" hidden="1"/>
    <cellStyle name="Link" xfId="1055" builtinId="8" hidden="1"/>
    <cellStyle name="Link" xfId="1057" builtinId="8" hidden="1"/>
    <cellStyle name="Link" xfId="1059" builtinId="8" hidden="1"/>
    <cellStyle name="Link" xfId="1061" builtinId="8" hidden="1"/>
    <cellStyle name="Link" xfId="1063" builtinId="8" hidden="1"/>
    <cellStyle name="Link" xfId="1065" builtinId="8" hidden="1"/>
    <cellStyle name="Link" xfId="1067" builtinId="8" hidden="1"/>
    <cellStyle name="Link" xfId="1069" builtinId="8" hidden="1"/>
    <cellStyle name="Link" xfId="1071" builtinId="8" hidden="1"/>
    <cellStyle name="Link" xfId="1073" builtinId="8" hidden="1"/>
    <cellStyle name="Link" xfId="1075" builtinId="8" hidden="1"/>
    <cellStyle name="Link" xfId="1077" builtinId="8" hidden="1"/>
    <cellStyle name="Link" xfId="1079" builtinId="8" hidden="1"/>
    <cellStyle name="Link" xfId="1081" builtinId="8" hidden="1"/>
    <cellStyle name="Link" xfId="1083" builtinId="8" hidden="1"/>
    <cellStyle name="Link" xfId="1085" builtinId="8" hidden="1"/>
    <cellStyle name="Link" xfId="1087" builtinId="8" hidden="1"/>
    <cellStyle name="Link" xfId="1089" builtinId="8" hidden="1"/>
    <cellStyle name="Link" xfId="1091" builtinId="8" hidden="1"/>
    <cellStyle name="Link" xfId="1093" builtinId="8" hidden="1"/>
    <cellStyle name="Link" xfId="1095" builtinId="8" hidden="1"/>
    <cellStyle name="Link" xfId="1097" builtinId="8" hidden="1"/>
    <cellStyle name="Link" xfId="1099" builtinId="8" hidden="1"/>
    <cellStyle name="Link" xfId="1101" builtinId="8" hidden="1"/>
    <cellStyle name="Link" xfId="1103" builtinId="8" hidden="1"/>
    <cellStyle name="Link" xfId="1105" builtinId="8" hidden="1"/>
    <cellStyle name="Link" xfId="1107" builtinId="8" hidden="1"/>
    <cellStyle name="Link" xfId="1109" builtinId="8" hidden="1"/>
    <cellStyle name="Link" xfId="1111" builtinId="8" hidden="1"/>
    <cellStyle name="Link" xfId="1113" builtinId="8" hidden="1"/>
    <cellStyle name="Link" xfId="1115" builtinId="8" hidden="1"/>
    <cellStyle name="Link" xfId="1117" builtinId="8" hidden="1"/>
    <cellStyle name="Link" xfId="1119" builtinId="8" hidden="1"/>
    <cellStyle name="Link" xfId="1121" builtinId="8" hidden="1"/>
    <cellStyle name="Link" xfId="1123" builtinId="8" hidden="1"/>
    <cellStyle name="Link" xfId="1125" builtinId="8" hidden="1"/>
    <cellStyle name="Link" xfId="1127" builtinId="8" hidden="1"/>
    <cellStyle name="Link" xfId="1129" builtinId="8" hidden="1"/>
    <cellStyle name="Link" xfId="1131" builtinId="8" hidden="1"/>
    <cellStyle name="Link" xfId="1133" builtinId="8" hidden="1"/>
    <cellStyle name="Link" xfId="1135" builtinId="8" hidden="1"/>
    <cellStyle name="Link" xfId="1137" builtinId="8" hidden="1"/>
    <cellStyle name="Link" xfId="1139" builtinId="8" hidden="1"/>
    <cellStyle name="Link" xfId="1141" builtinId="8" hidden="1"/>
    <cellStyle name="Link" xfId="1143" builtinId="8" hidden="1"/>
    <cellStyle name="Link" xfId="1145" builtinId="8" hidden="1"/>
    <cellStyle name="Link" xfId="1147" builtinId="8" hidden="1"/>
    <cellStyle name="Link" xfId="1149" builtinId="8" hidden="1"/>
    <cellStyle name="Link" xfId="1151" builtinId="8" hidden="1"/>
    <cellStyle name="Link" xfId="1153" builtinId="8" hidden="1"/>
    <cellStyle name="Link" xfId="1155" builtinId="8" hidden="1"/>
    <cellStyle name="Link" xfId="1157" builtinId="8" hidden="1"/>
    <cellStyle name="Link" xfId="1159" builtinId="8" hidden="1"/>
    <cellStyle name="Link" xfId="1161" builtinId="8" hidden="1"/>
    <cellStyle name="Link" xfId="1163" builtinId="8" hidden="1"/>
    <cellStyle name="Link" xfId="1165" builtinId="8" hidden="1"/>
    <cellStyle name="Link" xfId="1167" builtinId="8" hidden="1"/>
    <cellStyle name="Link" xfId="1169" builtinId="8" hidden="1"/>
    <cellStyle name="Link" xfId="1171" builtinId="8" hidden="1"/>
    <cellStyle name="Link" xfId="1173" builtinId="8" hidden="1"/>
    <cellStyle name="Link" xfId="1175" builtinId="8" hidden="1"/>
    <cellStyle name="Link" xfId="1177" builtinId="8" hidden="1"/>
    <cellStyle name="Link" xfId="1179" builtinId="8" hidden="1"/>
    <cellStyle name="Link" xfId="1181" builtinId="8" hidden="1"/>
    <cellStyle name="Link" xfId="1183" builtinId="8" hidden="1"/>
    <cellStyle name="Link" xfId="1185" builtinId="8" hidden="1"/>
    <cellStyle name="Link" xfId="1187" builtinId="8" hidden="1"/>
    <cellStyle name="Link" xfId="1189" builtinId="8" hidden="1"/>
    <cellStyle name="Link" xfId="1191" builtinId="8" hidden="1"/>
    <cellStyle name="Link" xfId="1193" builtinId="8" hidden="1"/>
    <cellStyle name="Link" xfId="1195" builtinId="8" hidden="1"/>
    <cellStyle name="Link" xfId="1197" builtinId="8" hidden="1"/>
    <cellStyle name="Link" xfId="1199" builtinId="8" hidden="1"/>
    <cellStyle name="Link" xfId="1201" builtinId="8" hidden="1"/>
    <cellStyle name="Link" xfId="1203" builtinId="8" hidden="1"/>
    <cellStyle name="Link" xfId="1205" builtinId="8" hidden="1"/>
    <cellStyle name="Link" xfId="1207" builtinId="8" hidden="1"/>
    <cellStyle name="Link" xfId="1209" builtinId="8" hidden="1"/>
    <cellStyle name="Link" xfId="1211" builtinId="8" hidden="1"/>
    <cellStyle name="Link" xfId="1213" builtinId="8" hidden="1"/>
    <cellStyle name="Link" xfId="1215" builtinId="8" hidden="1"/>
    <cellStyle name="Link" xfId="1217" builtinId="8" hidden="1"/>
    <cellStyle name="Link" xfId="1219" builtinId="8" hidden="1"/>
    <cellStyle name="Link" xfId="1221" builtinId="8" hidden="1"/>
    <cellStyle name="Link" xfId="1223" builtinId="8" hidden="1"/>
    <cellStyle name="Link" xfId="1225" builtinId="8" hidden="1"/>
    <cellStyle name="Link" xfId="1227" builtinId="8" hidden="1"/>
    <cellStyle name="Link" xfId="1229" builtinId="8" hidden="1"/>
    <cellStyle name="Link" xfId="1231" builtinId="8" hidden="1"/>
    <cellStyle name="Link" xfId="1233" builtinId="8" hidden="1"/>
    <cellStyle name="Link" xfId="1235" builtinId="8" hidden="1"/>
    <cellStyle name="Link" xfId="1237" builtinId="8" hidden="1"/>
    <cellStyle name="Link" xfId="1239" builtinId="8" hidden="1"/>
    <cellStyle name="Link" xfId="1241" builtinId="8" hidden="1"/>
    <cellStyle name="Link" xfId="1243" builtinId="8" hidden="1"/>
    <cellStyle name="Link" xfId="1245" builtinId="8" hidden="1"/>
    <cellStyle name="Link" xfId="1247" builtinId="8" hidden="1"/>
    <cellStyle name="Link" xfId="1249" builtinId="8" hidden="1"/>
    <cellStyle name="Link" xfId="1251" builtinId="8" hidden="1"/>
    <cellStyle name="Link" xfId="1295" builtinId="8" hidden="1"/>
    <cellStyle name="Link" xfId="1297" builtinId="8" hidden="1"/>
    <cellStyle name="Link" xfId="1299" builtinId="8" hidden="1"/>
    <cellStyle name="Link" xfId="1301" builtinId="8" hidden="1"/>
    <cellStyle name="Link" xfId="1303" builtinId="8" hidden="1"/>
    <cellStyle name="Link" xfId="1305" builtinId="8" hidden="1"/>
    <cellStyle name="Link" xfId="1307" builtinId="8" hidden="1"/>
    <cellStyle name="Link" xfId="1309" builtinId="8" hidden="1"/>
    <cellStyle name="Link" xfId="1311" builtinId="8" hidden="1"/>
    <cellStyle name="Link" xfId="1313" builtinId="8" hidden="1"/>
    <cellStyle name="Link" xfId="1315" builtinId="8" hidden="1"/>
    <cellStyle name="Link" xfId="1317" builtinId="8" hidden="1"/>
    <cellStyle name="Link" xfId="1319" builtinId="8" hidden="1"/>
    <cellStyle name="Link" xfId="1321" builtinId="8" hidden="1"/>
    <cellStyle name="Link" xfId="1323" builtinId="8" hidden="1"/>
    <cellStyle name="Link" xfId="1325" builtinId="8" hidden="1"/>
    <cellStyle name="Link" xfId="1327" builtinId="8" hidden="1"/>
    <cellStyle name="Link" xfId="1329" builtinId="8" hidden="1"/>
    <cellStyle name="Link" xfId="1331" builtinId="8" hidden="1"/>
    <cellStyle name="Link" xfId="1333" builtinId="8" hidden="1"/>
    <cellStyle name="Link" xfId="1335" builtinId="8" hidden="1"/>
    <cellStyle name="Link" xfId="1337" builtinId="8" hidden="1"/>
    <cellStyle name="Link" xfId="1339" builtinId="8" hidden="1"/>
    <cellStyle name="Neutral 2" xfId="1287" xr:uid="{00000000-0005-0000-0000-00002E050000}"/>
    <cellStyle name="Normal 2" xfId="1285" xr:uid="{00000000-0005-0000-0000-00002F050000}"/>
    <cellStyle name="Note 2" xfId="1288" xr:uid="{00000000-0005-0000-0000-000031050000}"/>
    <cellStyle name="Prozent" xfId="1341" builtinId="5"/>
    <cellStyle name="Schlecht" xfId="1258" builtinId="27" customBuiltin="1"/>
    <cellStyle name="Standard" xfId="0" builtinId="0"/>
    <cellStyle name="Title 2" xfId="1286" xr:uid="{00000000-0005-0000-0000-000035050000}"/>
    <cellStyle name="Überschrift 1" xfId="1253" builtinId="16" customBuiltin="1"/>
    <cellStyle name="Überschrift 2" xfId="1254" builtinId="17" customBuiltin="1"/>
    <cellStyle name="Überschrift 3" xfId="1255" builtinId="18" customBuiltin="1"/>
    <cellStyle name="Überschrift 4" xfId="1256" builtinId="19" customBuiltin="1"/>
    <cellStyle name="Verknüpfte Zelle" xfId="1262" builtinId="24" customBuiltin="1"/>
    <cellStyle name="Warnender Text" xfId="1264" builtinId="11" customBuiltin="1"/>
    <cellStyle name="Zelle überprüfen" xfId="1263" builtinId="23" customBuiltin="1"/>
  </cellStyles>
  <dxfs count="150">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9C0006"/>
      </font>
      <fill>
        <patternFill patternType="lightDown">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val="0"/>
        <i val="0"/>
        <strike val="0"/>
        <condense val="0"/>
        <extend val="0"/>
        <outline val="0"/>
        <shadow val="0"/>
        <u val="none"/>
        <vertAlign val="baseline"/>
        <sz val="12"/>
        <color theme="1"/>
        <name val="Calibri"/>
        <scheme val="minor"/>
      </font>
      <fill>
        <patternFill patternType="solid">
          <fgColor theme="4" tint="0.59999389629810485"/>
          <bgColor theme="4" tint="0.59999389629810485"/>
        </patternFill>
      </fill>
      <border diagonalUp="0" diagonalDown="0">
        <left style="thin">
          <color theme="0"/>
        </left>
        <right/>
        <top style="thin">
          <color theme="0"/>
        </top>
        <bottom style="thin">
          <color theme="0"/>
        </bottom>
        <vertical/>
        <horizontal/>
      </border>
    </dxf>
    <dxf>
      <font>
        <b/>
        <i val="0"/>
        <strike val="0"/>
        <condense val="0"/>
        <extend val="0"/>
        <outline val="0"/>
        <shadow val="0"/>
        <u val="none"/>
        <vertAlign val="baseline"/>
        <sz val="10"/>
        <color theme="8" tint="-0.499984740745262"/>
        <name val="Calibri"/>
        <scheme val="minor"/>
      </font>
      <fill>
        <patternFill patternType="solid">
          <fgColor theme="4"/>
          <bgColor theme="4"/>
        </patternFill>
      </fill>
      <border diagonalUp="0" diagonalDown="0" outline="0">
        <left style="thin">
          <color auto="1"/>
        </left>
        <right style="thin">
          <color theme="0" tint="-0.34998626667073579"/>
        </right>
        <top style="thin">
          <color auto="1"/>
        </top>
        <bottom style="thick">
          <color theme="0"/>
        </bottom>
      </border>
    </dxf>
    <dxf>
      <font>
        <b/>
        <i val="0"/>
        <strike val="0"/>
        <condense val="0"/>
        <extend val="0"/>
        <outline val="0"/>
        <shadow val="0"/>
        <u val="none"/>
        <vertAlign val="baseline"/>
        <sz val="10"/>
        <color theme="8" tint="-0.499984740745262"/>
        <name val="Calibri"/>
        <scheme val="minor"/>
      </font>
      <border diagonalUp="0" diagonalDown="0" outline="0">
        <left style="thin">
          <color auto="1"/>
        </left>
        <right style="thin">
          <color theme="0" tint="-0.34998626667073579"/>
        </right>
        <top style="thin">
          <color auto="1"/>
        </top>
        <bottom/>
      </border>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ill>
        <patternFill patternType="lightDown"/>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ill>
        <patternFill patternType="gray125">
          <fgColor theme="6"/>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ill>
        <patternFill patternType="gray125">
          <fgColor theme="6"/>
        </patternFill>
      </fill>
    </dxf>
    <dxf>
      <fill>
        <patternFill patternType="gray125">
          <fgColor theme="6"/>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ont>
        <color theme="0"/>
      </font>
      <fill>
        <patternFill patternType="solid">
          <fgColor indexed="64"/>
          <bgColor rgb="FFFF0000"/>
        </patternFill>
      </fill>
    </dxf>
    <dxf>
      <fill>
        <patternFill patternType="gray125">
          <fgColor theme="6"/>
        </patternFill>
      </fill>
    </dxf>
    <dxf>
      <fill>
        <patternFill patternType="gray125">
          <fgColor theme="6"/>
        </patternFill>
      </fill>
    </dxf>
    <dxf>
      <font>
        <color theme="0"/>
      </font>
      <fill>
        <patternFill patternType="solid">
          <fgColor indexed="64"/>
          <bgColor rgb="FFFF0000"/>
        </patternFill>
      </fill>
    </dxf>
    <dxf>
      <font>
        <color rgb="FF9C0006"/>
      </font>
      <fill>
        <patternFill patternType="lightDown">
          <bgColor theme="0"/>
        </patternFill>
      </fill>
    </dxf>
  </dxfs>
  <tableStyles count="0" defaultTableStyle="TableStyleMedium9" defaultPivotStyle="PivotStyleMedium4"/>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354675</xdr:colOff>
      <xdr:row>1</xdr:row>
      <xdr:rowOff>76891</xdr:rowOff>
    </xdr:from>
    <xdr:to>
      <xdr:col>7</xdr:col>
      <xdr:colOff>403688</xdr:colOff>
      <xdr:row>9</xdr:row>
      <xdr:rowOff>92040</xdr:rowOff>
    </xdr:to>
    <xdr:pic>
      <xdr:nvPicPr>
        <xdr:cNvPr id="2" name="Picture 1">
          <a:extLst>
            <a:ext uri="{FF2B5EF4-FFF2-40B4-BE49-F238E27FC236}">
              <a16:creationId xmlns:a16="http://schemas.microsoft.com/office/drawing/2014/main" id="{52B37DFB-745F-48B9-AA89-2B4EDAC017A2}"/>
            </a:ext>
          </a:extLst>
        </xdr:cNvPr>
        <xdr:cNvPicPr>
          <a:picLocks noChangeAspect="1"/>
        </xdr:cNvPicPr>
      </xdr:nvPicPr>
      <xdr:blipFill>
        <a:blip xmlns:r="http://schemas.openxmlformats.org/officeDocument/2006/relationships" r:embed="rId1"/>
        <a:stretch>
          <a:fillRect/>
        </a:stretch>
      </xdr:blipFill>
      <xdr:spPr>
        <a:xfrm>
          <a:off x="1142652" y="276050"/>
          <a:ext cx="3885856" cy="1616042"/>
        </a:xfrm>
        <a:prstGeom prst="rect">
          <a:avLst/>
        </a:prstGeom>
        <a:ln w="3175">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0000000}" name="Table35" displayName="Table35" ref="C35:D50" headerRowCount="0" totalsRowShown="0">
  <tableColumns count="2">
    <tableColumn id="2" xr3:uid="{00000000-0010-0000-0000-000002000000}" name="Dispatchable technologies" headerRowDxfId="48"/>
    <tableColumn id="5" xr3:uid="{00000000-0010-0000-0000-000005000000}" name="Resources - Cost" headerRowDxfId="47" dataDxfId="46"/>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2:I54"/>
  <sheetViews>
    <sheetView showGridLines="0" tabSelected="1" topLeftCell="A41" zoomScale="80" zoomScaleNormal="80" zoomScalePageLayoutView="88" workbookViewId="0">
      <selection activeCell="L57" sqref="L57"/>
    </sheetView>
  </sheetViews>
  <sheetFormatPr baseColWidth="10" defaultColWidth="8.796875" defaultRowHeight="15.6" x14ac:dyDescent="0.3"/>
  <cols>
    <col min="1" max="1" width="11.296875" style="205" customWidth="1"/>
    <col min="3" max="3" width="8.796875" customWidth="1"/>
    <col min="4" max="4" width="8.19921875" customWidth="1"/>
    <col min="7" max="7" width="7.19921875" customWidth="1"/>
  </cols>
  <sheetData>
    <row r="12" spans="2:8" ht="15.45" customHeight="1" x14ac:dyDescent="0.3">
      <c r="B12" s="213" t="s">
        <v>149</v>
      </c>
      <c r="C12" s="214"/>
      <c r="D12" s="214"/>
      <c r="E12" s="214"/>
      <c r="F12" s="214"/>
      <c r="G12" s="214"/>
      <c r="H12" s="215"/>
    </row>
    <row r="13" spans="2:8" x14ac:dyDescent="0.3">
      <c r="B13" s="216"/>
      <c r="C13" s="217"/>
      <c r="D13" s="217"/>
      <c r="E13" s="217"/>
      <c r="F13" s="217"/>
      <c r="G13" s="217"/>
      <c r="H13" s="218"/>
    </row>
    <row r="18" spans="1:9" ht="17.399999999999999" x14ac:dyDescent="0.3">
      <c r="A18" s="206" t="s">
        <v>43</v>
      </c>
      <c r="B18" s="219" t="s">
        <v>150</v>
      </c>
      <c r="C18" s="220"/>
      <c r="D18" s="220"/>
      <c r="E18" s="220"/>
      <c r="F18" s="220"/>
      <c r="G18" s="220"/>
      <c r="H18" s="221"/>
      <c r="I18" s="26"/>
    </row>
    <row r="19" spans="1:9" x14ac:dyDescent="0.3">
      <c r="B19" s="222"/>
      <c r="C19" s="223"/>
      <c r="D19" s="223"/>
      <c r="E19" s="223"/>
      <c r="F19" s="223"/>
      <c r="G19" s="223"/>
      <c r="H19" s="224"/>
      <c r="I19" s="26"/>
    </row>
    <row r="20" spans="1:9" x14ac:dyDescent="0.3">
      <c r="B20" s="222"/>
      <c r="C20" s="223"/>
      <c r="D20" s="223"/>
      <c r="E20" s="223"/>
      <c r="F20" s="223"/>
      <c r="G20" s="223"/>
      <c r="H20" s="224"/>
      <c r="I20" s="26"/>
    </row>
    <row r="21" spans="1:9" x14ac:dyDescent="0.3">
      <c r="B21" s="222"/>
      <c r="C21" s="223"/>
      <c r="D21" s="223"/>
      <c r="E21" s="223"/>
      <c r="F21" s="223"/>
      <c r="G21" s="223"/>
      <c r="H21" s="224"/>
      <c r="I21" s="26"/>
    </row>
    <row r="22" spans="1:9" x14ac:dyDescent="0.3">
      <c r="B22" s="222"/>
      <c r="C22" s="223"/>
      <c r="D22" s="223"/>
      <c r="E22" s="223"/>
      <c r="F22" s="223"/>
      <c r="G22" s="223"/>
      <c r="H22" s="224"/>
      <c r="I22" s="26"/>
    </row>
    <row r="23" spans="1:9" x14ac:dyDescent="0.3">
      <c r="B23" s="222"/>
      <c r="C23" s="223"/>
      <c r="D23" s="223"/>
      <c r="E23" s="223"/>
      <c r="F23" s="223"/>
      <c r="G23" s="223"/>
      <c r="H23" s="224"/>
      <c r="I23" s="26"/>
    </row>
    <row r="24" spans="1:9" ht="6.45" customHeight="1" x14ac:dyDescent="0.3">
      <c r="B24" s="225"/>
      <c r="C24" s="226"/>
      <c r="D24" s="226"/>
      <c r="E24" s="226"/>
      <c r="F24" s="226"/>
      <c r="G24" s="226"/>
      <c r="H24" s="227"/>
      <c r="I24" s="26"/>
    </row>
    <row r="27" spans="1:9" ht="18" customHeight="1" x14ac:dyDescent="0.3">
      <c r="A27" s="206" t="s">
        <v>44</v>
      </c>
      <c r="B27" s="248" t="s">
        <v>144</v>
      </c>
      <c r="C27" s="249"/>
      <c r="D27" s="249"/>
      <c r="E27" s="249"/>
      <c r="F27" s="249"/>
      <c r="G27" s="249"/>
      <c r="H27" s="250"/>
    </row>
    <row r="28" spans="1:9" x14ac:dyDescent="0.3">
      <c r="B28" s="251"/>
      <c r="C28" s="252"/>
      <c r="D28" s="252"/>
      <c r="E28" s="252"/>
      <c r="F28" s="252"/>
      <c r="G28" s="252"/>
      <c r="H28" s="253"/>
    </row>
    <row r="29" spans="1:9" x14ac:dyDescent="0.3">
      <c r="B29" s="251"/>
      <c r="C29" s="252"/>
      <c r="D29" s="252"/>
      <c r="E29" s="252"/>
      <c r="F29" s="252"/>
      <c r="G29" s="252"/>
      <c r="H29" s="253"/>
    </row>
    <row r="30" spans="1:9" x14ac:dyDescent="0.3">
      <c r="B30" s="251"/>
      <c r="C30" s="252"/>
      <c r="D30" s="252"/>
      <c r="E30" s="252"/>
      <c r="F30" s="252"/>
      <c r="G30" s="252"/>
      <c r="H30" s="253"/>
    </row>
    <row r="31" spans="1:9" x14ac:dyDescent="0.3">
      <c r="B31" s="251"/>
      <c r="C31" s="252"/>
      <c r="D31" s="252"/>
      <c r="E31" s="252"/>
      <c r="F31" s="252"/>
      <c r="G31" s="252"/>
      <c r="H31" s="253"/>
    </row>
    <row r="32" spans="1:9" x14ac:dyDescent="0.3">
      <c r="B32" s="251"/>
      <c r="C32" s="252"/>
      <c r="D32" s="252"/>
      <c r="E32" s="252"/>
      <c r="F32" s="252"/>
      <c r="G32" s="252"/>
      <c r="H32" s="253"/>
    </row>
    <row r="33" spans="1:8" x14ac:dyDescent="0.3">
      <c r="B33" s="251"/>
      <c r="C33" s="252"/>
      <c r="D33" s="252"/>
      <c r="E33" s="252"/>
      <c r="F33" s="252"/>
      <c r="G33" s="252"/>
      <c r="H33" s="253"/>
    </row>
    <row r="34" spans="1:8" x14ac:dyDescent="0.3">
      <c r="B34" s="251"/>
      <c r="C34" s="252"/>
      <c r="D34" s="252"/>
      <c r="E34" s="252"/>
      <c r="F34" s="252"/>
      <c r="G34" s="252"/>
      <c r="H34" s="253"/>
    </row>
    <row r="35" spans="1:8" x14ac:dyDescent="0.3">
      <c r="B35" s="251"/>
      <c r="C35" s="252"/>
      <c r="D35" s="252"/>
      <c r="E35" s="252"/>
      <c r="F35" s="252"/>
      <c r="G35" s="252"/>
      <c r="H35" s="253"/>
    </row>
    <row r="36" spans="1:8" x14ac:dyDescent="0.3">
      <c r="B36" s="251"/>
      <c r="C36" s="252"/>
      <c r="D36" s="252"/>
      <c r="E36" s="252"/>
      <c r="F36" s="252"/>
      <c r="G36" s="252"/>
      <c r="H36" s="253"/>
    </row>
    <row r="37" spans="1:8" x14ac:dyDescent="0.3">
      <c r="B37" s="251"/>
      <c r="C37" s="252"/>
      <c r="D37" s="252"/>
      <c r="E37" s="252"/>
      <c r="F37" s="252"/>
      <c r="G37" s="252"/>
      <c r="H37" s="253"/>
    </row>
    <row r="38" spans="1:8" x14ac:dyDescent="0.3">
      <c r="B38" s="251"/>
      <c r="C38" s="252"/>
      <c r="D38" s="252"/>
      <c r="E38" s="252"/>
      <c r="F38" s="252"/>
      <c r="G38" s="252"/>
      <c r="H38" s="253"/>
    </row>
    <row r="39" spans="1:8" x14ac:dyDescent="0.3">
      <c r="B39" s="251"/>
      <c r="C39" s="252"/>
      <c r="D39" s="252"/>
      <c r="E39" s="252"/>
      <c r="F39" s="252"/>
      <c r="G39" s="252"/>
      <c r="H39" s="253"/>
    </row>
    <row r="40" spans="1:8" x14ac:dyDescent="0.3">
      <c r="B40" s="251"/>
      <c r="C40" s="252"/>
      <c r="D40" s="252"/>
      <c r="E40" s="252"/>
      <c r="F40" s="252"/>
      <c r="G40" s="252"/>
      <c r="H40" s="253"/>
    </row>
    <row r="41" spans="1:8" x14ac:dyDescent="0.3">
      <c r="B41" s="251"/>
      <c r="C41" s="252"/>
      <c r="D41" s="252"/>
      <c r="E41" s="252"/>
      <c r="F41" s="252"/>
      <c r="G41" s="252"/>
      <c r="H41" s="253"/>
    </row>
    <row r="42" spans="1:8" x14ac:dyDescent="0.3">
      <c r="B42" s="251"/>
      <c r="C42" s="252"/>
      <c r="D42" s="252"/>
      <c r="E42" s="252"/>
      <c r="F42" s="252"/>
      <c r="G42" s="252"/>
      <c r="H42" s="253"/>
    </row>
    <row r="43" spans="1:8" x14ac:dyDescent="0.3">
      <c r="B43" s="251"/>
      <c r="C43" s="252"/>
      <c r="D43" s="252"/>
      <c r="E43" s="252"/>
      <c r="F43" s="252"/>
      <c r="G43" s="252"/>
      <c r="H43" s="253"/>
    </row>
    <row r="44" spans="1:8" ht="18" customHeight="1" x14ac:dyDescent="0.3">
      <c r="B44" s="251"/>
      <c r="C44" s="252"/>
      <c r="D44" s="252"/>
      <c r="E44" s="252"/>
      <c r="F44" s="252"/>
      <c r="G44" s="252"/>
      <c r="H44" s="253"/>
    </row>
    <row r="45" spans="1:8" x14ac:dyDescent="0.3">
      <c r="B45" s="254"/>
      <c r="C45" s="255"/>
      <c r="D45" s="255"/>
      <c r="E45" s="255"/>
      <c r="F45" s="255"/>
      <c r="G45" s="255"/>
      <c r="H45" s="256"/>
    </row>
    <row r="46" spans="1:8" x14ac:dyDescent="0.3">
      <c r="B46" s="89"/>
      <c r="C46" s="89"/>
      <c r="D46" s="89"/>
      <c r="E46" s="89"/>
      <c r="F46" s="89"/>
      <c r="G46" s="89"/>
      <c r="H46" s="89"/>
    </row>
    <row r="47" spans="1:8" ht="15" customHeight="1" x14ac:dyDescent="0.3">
      <c r="A47" s="232" t="s">
        <v>141</v>
      </c>
      <c r="B47" s="90"/>
      <c r="C47" s="228" t="s">
        <v>146</v>
      </c>
      <c r="D47" s="229"/>
      <c r="E47" s="229"/>
      <c r="F47" s="229"/>
      <c r="G47" s="229"/>
      <c r="H47" s="230"/>
    </row>
    <row r="48" spans="1:8" x14ac:dyDescent="0.3">
      <c r="A48" s="232"/>
      <c r="B48" s="93" t="s">
        <v>59</v>
      </c>
      <c r="C48" s="236" t="s">
        <v>145</v>
      </c>
      <c r="D48" s="237"/>
      <c r="E48" s="237"/>
      <c r="F48" s="237"/>
      <c r="G48" s="237"/>
      <c r="H48" s="238"/>
    </row>
    <row r="49" spans="1:8" x14ac:dyDescent="0.3">
      <c r="B49" s="89"/>
      <c r="C49" s="89"/>
      <c r="D49" s="89"/>
      <c r="E49" s="89"/>
      <c r="F49" s="89"/>
      <c r="G49" s="89"/>
      <c r="H49" s="89"/>
    </row>
    <row r="50" spans="1:8" ht="28.8" x14ac:dyDescent="0.3">
      <c r="B50" s="198" t="s">
        <v>112</v>
      </c>
      <c r="C50" s="279" t="s">
        <v>111</v>
      </c>
      <c r="D50" s="233" t="s">
        <v>143</v>
      </c>
      <c r="E50" s="234"/>
      <c r="F50" s="234"/>
      <c r="G50" s="234"/>
      <c r="H50" s="235"/>
    </row>
    <row r="52" spans="1:8" ht="33.6" customHeight="1" x14ac:dyDescent="0.3">
      <c r="A52" s="231" t="s">
        <v>142</v>
      </c>
      <c r="B52" s="239" t="s">
        <v>151</v>
      </c>
      <c r="C52" s="240"/>
      <c r="D52" s="240"/>
      <c r="E52" s="240"/>
      <c r="F52" s="240"/>
      <c r="G52" s="240"/>
      <c r="H52" s="241"/>
    </row>
    <row r="53" spans="1:8" x14ac:dyDescent="0.3">
      <c r="A53" s="231"/>
      <c r="B53" s="242"/>
      <c r="C53" s="243"/>
      <c r="D53" s="243"/>
      <c r="E53" s="243"/>
      <c r="F53" s="243"/>
      <c r="G53" s="243"/>
      <c r="H53" s="244"/>
    </row>
    <row r="54" spans="1:8" x14ac:dyDescent="0.3">
      <c r="B54" s="245"/>
      <c r="C54" s="246"/>
      <c r="D54" s="246"/>
      <c r="E54" s="246"/>
      <c r="F54" s="246"/>
      <c r="G54" s="246"/>
      <c r="H54" s="247"/>
    </row>
  </sheetData>
  <mergeCells count="9">
    <mergeCell ref="B12:H13"/>
    <mergeCell ref="B18:H24"/>
    <mergeCell ref="C47:H47"/>
    <mergeCell ref="A52:A53"/>
    <mergeCell ref="A47:A48"/>
    <mergeCell ref="D50:H50"/>
    <mergeCell ref="C48:H48"/>
    <mergeCell ref="B52:H54"/>
    <mergeCell ref="B27:H45"/>
  </mergeCells>
  <pageMargins left="0.7" right="0.7" top="0.75" bottom="0.75" header="0.3" footer="0.3"/>
  <pageSetup orientation="portrait"/>
  <drawing r:id="rId1"/>
  <extLst>
    <ext xmlns:x14="http://schemas.microsoft.com/office/spreadsheetml/2009/9/main" uri="{78C0D931-6437-407d-A8EE-F0AAD7539E65}">
      <x14:conditionalFormattings>
        <x14:conditionalFormatting xmlns:xm="http://schemas.microsoft.com/office/excel/2006/main">
          <x14:cfRule type="containsText" priority="1" operator="containsText" id="{141100D7-4737-47C4-B7A1-04D03A5F187D}">
            <xm:f>NOT(ISERROR(SEARCH("-",B48)))</xm:f>
            <xm:f>"-"</xm:f>
            <x14:dxf>
              <font>
                <color rgb="FF9C0006"/>
              </font>
              <fill>
                <patternFill patternType="lightDown">
                  <bgColor theme="0"/>
                </patternFill>
              </fill>
            </x14:dxf>
          </x14:cfRule>
          <xm:sqref>B48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H44"/>
  <sheetViews>
    <sheetView showGridLines="0" zoomScale="80" zoomScaleNormal="80" zoomScalePageLayoutView="60" workbookViewId="0">
      <pane xSplit="1" topLeftCell="D1" activePane="topRight" state="frozen"/>
      <selection pane="topRight" activeCell="A17" sqref="A17:H17"/>
    </sheetView>
  </sheetViews>
  <sheetFormatPr baseColWidth="10" defaultColWidth="10.796875" defaultRowHeight="13.8" x14ac:dyDescent="0.3"/>
  <cols>
    <col min="1" max="1" width="22.69921875" style="96" customWidth="1"/>
    <col min="2" max="2" width="27.296875" style="96" customWidth="1"/>
    <col min="3" max="3" width="9.8984375" style="96" customWidth="1"/>
    <col min="4" max="4" width="21" style="101" customWidth="1"/>
    <col min="5" max="5" width="21.19921875" style="96" customWidth="1"/>
    <col min="6" max="6" width="21.59765625" style="96" customWidth="1"/>
    <col min="7" max="8" width="20.19921875" style="96" customWidth="1"/>
    <col min="9" max="16384" width="10.796875" style="96"/>
  </cols>
  <sheetData>
    <row r="1" spans="1:8" s="102" customFormat="1" ht="16.2" customHeight="1" thickBot="1" x14ac:dyDescent="0.35">
      <c r="A1" s="265" t="s">
        <v>97</v>
      </c>
      <c r="B1" s="266"/>
      <c r="C1" s="267"/>
      <c r="D1" s="109" t="s">
        <v>76</v>
      </c>
      <c r="E1" s="109" t="s">
        <v>86</v>
      </c>
      <c r="F1" s="109" t="s">
        <v>87</v>
      </c>
      <c r="G1" s="109" t="s">
        <v>83</v>
      </c>
      <c r="H1" s="103" t="s">
        <v>42</v>
      </c>
    </row>
    <row r="2" spans="1:8" s="102" customFormat="1" ht="14.4" thickBot="1" x14ac:dyDescent="0.35">
      <c r="A2" s="164" t="s">
        <v>13</v>
      </c>
      <c r="B2" s="164"/>
      <c r="C2" s="165" t="s">
        <v>102</v>
      </c>
      <c r="D2" s="162"/>
      <c r="E2" s="162"/>
      <c r="F2" s="162"/>
      <c r="G2" s="162"/>
      <c r="H2" s="163"/>
    </row>
    <row r="3" spans="1:8" s="105" customFormat="1" ht="12.6" customHeight="1" x14ac:dyDescent="0.3">
      <c r="A3" s="263" t="s">
        <v>96</v>
      </c>
      <c r="B3" s="174" t="s">
        <v>117</v>
      </c>
      <c r="C3" s="175"/>
      <c r="D3" s="167" t="str">
        <f>IF($D$1=Hide!$D$2,Hide!D3,IF($D$1=Hide!$E$2,Hide!E3,IF($D$1=Hide!$F$2,Hide!F3,IF($D$1=Hide!$G$2,Hide!G3,IF($D$1=Hide!$H$2,Hide!H3,IF($D$1=Hide!$I$2,Hide!I3,IF($D$1=Hide!$J$2,Hide!J3,IF($D$1=Hide!$N$2,Hide!N3,IF($D$1=Hide!$O$2,Hide!O3,IF($D$1=Hide!$P$2,Hide!P3,IF($D$1=Hide!$Q$2,Hide!Q3,IF($D$1=Hide!$U$2,Hide!U3,IF($D$1=Hide!$V$2,Hide!V3,"N/A")))))))))))))</f>
        <v>€/kW</v>
      </c>
      <c r="E3" s="167" t="str">
        <f>IF($E$1=Hide!$D$2,Hide!D3,IF($E$1=Hide!$E$2,Hide!E3,IF($E$1=Hide!$F$2,Hide!F3,IF($E$1=Hide!$G$2,Hide!G3,IF($E$1=Hide!$H$2,Hide!H3,IF($E$1=Hide!$I$2,Hide!I3,IF($E$1=Hide!$J$2,Hide!J3,IF($E$1=Hide!$N$2,Hide!N3,IF($E$1=Hide!$O$2,Hide!O3,IF($E$1=Hide!$P$2,Hide!P3,IF($E$1=Hide!$Q$2,Hide!Q3,IF($E$1=Hide!$U$2,Hide!U3,IF($E$1=Hide!$V$2,Hide!V3,"N/A")))))))))))))</f>
        <v>€/kW</v>
      </c>
      <c r="F3" s="167" t="str">
        <f>IF($F$1=Hide!$D$2,Hide!D3,IF($F$1=Hide!$E$2,Hide!E3,IF($F$1=Hide!$F$2,Hide!F3,IF($F$1=Hide!$G$2,Hide!G3,IF($F$1=Hide!$H$2,Hide!H3,IF($F$1=Hide!$I$2,Hide!I3,IF($F$1=Hide!$J$2,Hide!J3,IF($F$1=Hide!$N$2,Hide!N3,IF($F$1=Hide!$O$2,Hide!O3,IF($F$1=Hide!$P$2,Hide!P3,IF($F$1=Hide!$Q$2,Hide!Q3,IF($F$1=Hide!$U$2,Hide!U3,IF($F$1=Hide!$V$2,Hide!V3,"N/A")))))))))))))</f>
        <v>€/kW</v>
      </c>
      <c r="G3" s="167" t="str">
        <f>IF($G$1=Hide!$D$2,Hide!D3,IF($G$1=Hide!$E$2,Hide!E3,IF($G$1=Hide!$F$2,Hide!F3,IF($G$1=Hide!$G$2,Hide!G3,IF($G$1=Hide!$H$2,Hide!H3,IF($G$1=Hide!$I$2,Hide!I3,IF($G$1=Hide!$J$2,Hide!J3,IF($G$1=Hide!$N$2,Hide!N3,IF($G$1=Hide!$O$2,Hide!O3,IF($G$1=Hide!$P$2,Hide!P3,IF($G$1=Hide!$Q$2,Hide!Q3,IF($G$1=Hide!$U$2,Hide!U3,IF($G$1=Hide!$V$2,Hide!V3,"N/A")))))))))))))</f>
        <v>€/kWh</v>
      </c>
      <c r="H3" s="166" t="str">
        <f>IF($H$1=Hide!$D$2,Hide!D3,IF($H$1=Hide!$E$2,Hide!E3,IF($H$1=Hide!$F$2,Hide!F3,IF($H$1=Hide!$G$2,Hide!G3,IF($H$1=Hide!$H$2,Hide!H3,IF($H$1=Hide!$I$2,Hide!I3,IF($H$1=Hide!$J$2,Hide!J3,IF($H$1=Hide!$N$2,Hide!N3,IF($H$1=Hide!$O$2,Hide!O3,IF($H$1=Hide!$P$2,Hide!P3,IF($H$1=Hide!$Q$2,Hide!Q3,IF($H$1=Hide!$U$2,Hide!U3,IF($H$1=Hide!$V$2,Hide!V3,"N/A")))))))))))))</f>
        <v>N/A</v>
      </c>
    </row>
    <row r="4" spans="1:8" s="102" customFormat="1" x14ac:dyDescent="0.3">
      <c r="A4" s="264"/>
      <c r="B4" s="174" t="s">
        <v>118</v>
      </c>
      <c r="C4" s="189"/>
      <c r="D4" s="211">
        <f>IF($D$1=Hide!$D$2,Hide!D4,IF($D$1=Hide!$E$2,Hide!E4,IF($D$1=Hide!$F$2,Hide!F4,IF($D$1=Hide!$G$2,Hide!G4,IF($D$1=Hide!$H$2,Hide!H4,IF($D$1=Hide!$I$2,Hide!I4,IF($D$1=Hide!$J$2,Hide!J4,IF($D$1=Hide!$N$2,Hide!N4,IF($D$1=Hide!$O$2,Hide!O4,IF($D$1=Hide!$P$2,Hide!P4,IF($D$1=Hide!$Q$2,Hide!Q4,IF($D$1=Hide!$U$2,Hide!U4,IF($D$1=Hide!$V$2,Hide!V4,"N/A")))))))))))))</f>
        <v>300</v>
      </c>
      <c r="E4" s="211">
        <f>IF($E$1=Hide!$D$2,Hide!D4,IF($E$1=Hide!$E$2,Hide!E4,IF($E$1=Hide!$F$2,Hide!F4,IF($E$1=Hide!$G$2,Hide!G4,IF($E$1=Hide!$H$2,Hide!H4,IF($E$1=Hide!$I$2,Hide!I4,IF($E$1=Hide!$J$2,Hide!J4,IF($E$1=Hide!$N$2,Hide!N4,IF($E$1=Hide!$O$2,Hide!O4,IF($E$1=Hide!$P$2,Hide!P4,IF($E$1=Hide!$Q$2,Hide!Q4,IF($E$1=Hide!$U$2,Hide!U4,IF($E$1=Hide!$V$2,Hide!V4,"N/A")))))))))))))</f>
        <v>1000</v>
      </c>
      <c r="F4" s="211">
        <f>IF($F$1=Hide!$D$2,Hide!D4,IF($F$1=Hide!$E$2,Hide!E4,IF($F$1=Hide!$F$2,Hide!F4,IF($F$1=Hide!$G$2,Hide!G4,IF($F$1=Hide!$H$2,Hide!H4,IF($F$1=Hide!$I$2,Hide!I4,IF($F$1=Hide!$J$2,Hide!J4,IF($F$1=Hide!$N$2,Hide!N4,IF($F$1=Hide!$O$2,Hide!O4,IF($F$1=Hide!$P$2,Hide!P4,IF($F$1=Hide!$Q$2,Hide!Q4,IF($F$1=Hide!$U$2,Hide!U4,IF($F$1=Hide!$V$2,Hide!V4,"N/A")))))))))))))</f>
        <v>900</v>
      </c>
      <c r="G4" s="211">
        <f>IF($G$1=Hide!$D$2,Hide!D4,IF($G$1=Hide!$E$2,Hide!E4,IF($G$1=Hide!$F$2,Hide!F4,IF($G$1=Hide!$G$2,Hide!G4,IF($G$1=Hide!$H$2,Hide!H4,IF($G$1=Hide!$I$2,Hide!I4,IF($G$1=Hide!$J$2,Hide!J4,IF($G$1=Hide!$N$2,Hide!N4,IF($G$1=Hide!$O$2,Hide!O4,IF($G$1=Hide!$P$2,Hide!P4,IF($G$1=Hide!$Q$2,Hide!Q4,IF($G$1=Hide!$U$2,Hide!U4,IF($G$1=Hide!$V$2,Hide!V4,"N/A")))))))))))))</f>
        <v>150</v>
      </c>
      <c r="H4" s="211" t="str">
        <f>IF($H$1=Hide!$D$2,Hide!D4,IF($H$1=Hide!$E$2,Hide!E4,IF($H$1=Hide!$F$2,Hide!F4,IF($H$1=Hide!$G$2,Hide!G4,IF($H$1=Hide!$H$2,Hide!H4,IF($H$1=Hide!$I$2,Hide!I4,IF($H$1=Hide!$J$2,Hide!J4,IF($H$1=Hide!$N$2,Hide!N4,IF($H$1=Hide!$O$2,Hide!O4,IF($H$1=Hide!$P$2,Hide!P4,IF($H$1=Hide!$Q$2,Hide!Q4,IF($H$1=Hide!$U$2,Hide!U4,IF($H$1=Hide!$V$2,Hide!V4,"N/A")))))))))))))</f>
        <v>N/A</v>
      </c>
    </row>
    <row r="5" spans="1:8" s="102" customFormat="1" ht="13.8" customHeight="1" x14ac:dyDescent="0.3">
      <c r="A5" s="106" t="s">
        <v>100</v>
      </c>
      <c r="B5" s="161"/>
      <c r="C5" s="176" t="s">
        <v>125</v>
      </c>
      <c r="D5" s="211">
        <f>IF($D$1=Hide!$D$2,Hide!D5,IF($D$1=Hide!$E$2,Hide!E5,IF($D$1=Hide!$F$2,Hide!F5,IF($D$1=Hide!$G$2,Hide!G5,IF($D$1=Hide!$H$2,Hide!H5,IF($D$1=Hide!$I$2,Hide!I5,IF($D$1=Hide!$J$2,Hide!J5,IF($D$1=Hide!$N$2,Hide!N5,IF($D$1=Hide!$O$2,Hide!O5,IF($D$1=Hide!$P$2,Hide!P5,IF($D$1=Hide!$Q$2,Hide!Q5,IF($D$1=Hide!$U$2,Hide!U5,IF($D$1=Hide!$V$2,Hide!V5,"N/A")))))))))))))</f>
        <v>24.6</v>
      </c>
      <c r="E5" s="211">
        <f>IF($E$1=Hide!$D$2,Hide!D5,IF($E$1=Hide!$E$2,Hide!E5,IF($E$1=Hide!$F$2,Hide!F5,IF($E$1=Hide!$G$2,Hide!G5,IF($E$1=Hide!$H$2,Hide!H5,IF($E$1=Hide!$I$2,Hide!I5,IF($E$1=Hide!$J$2,Hide!J5,IF($E$1=Hide!$N$2,Hide!N5,IF($E$1=Hide!$O$2,Hide!O5,IF($E$1=Hide!$P$2,Hide!P5,IF($E$1=Hide!$Q$2,Hide!Q5,IF($E$1=Hide!$U$2,Hide!U5,IF($E$1=Hide!$V$2,Hide!V5,"N/A")))))))))))))</f>
        <v>64</v>
      </c>
      <c r="F5" s="211">
        <f>IF($F$1=Hide!$D$2,Hide!D5,IF($F$1=Hide!$E$2,Hide!E5,IF($F$1=Hide!$F$2,Hide!F5,IF($F$1=Hide!$G$2,Hide!G5,IF($F$1=Hide!$H$2,Hide!H5,IF($F$1=Hide!$I$2,Hide!I5,IF($F$1=Hide!$J$2,Hide!J5,IF($F$1=Hide!$N$2,Hide!N5,IF($F$1=Hide!$O$2,Hide!O5,IF($F$1=Hide!$P$2,Hide!P5,IF($F$1=Hide!$Q$2,Hide!Q5,IF($F$1=Hide!$U$2,Hide!U5,IF($F$1=Hide!$V$2,Hide!V5,"N/A")))))))))))))</f>
        <v>30</v>
      </c>
      <c r="G5" s="211">
        <f>IF($G$1=Hide!$D$2,Hide!D5,IF($G$1=Hide!$E$2,Hide!E5,IF($G$1=Hide!$F$2,Hide!F5,IF($G$1=Hide!$G$2,Hide!G5,IF($G$1=Hide!$H$2,Hide!H5,IF($G$1=Hide!$I$2,Hide!I5,IF($G$1=Hide!$J$2,Hide!J5,IF($G$1=Hide!$N$2,Hide!N5,IF($G$1=Hide!$O$2,Hide!O5,IF($G$1=Hide!$P$2,Hide!P5,IF($G$1=Hide!$Q$2,Hide!Q5,IF($G$1=Hide!$U$2,Hide!U5,IF($G$1=Hide!$V$2,Hide!V5,"N/A")))))))))))))</f>
        <v>13</v>
      </c>
      <c r="H5" s="211" t="str">
        <f>IF($H$1=Hide!$D$2,Hide!D5,IF($H$1=Hide!$E$2,Hide!E5,IF($H$1=Hide!$F$2,Hide!F5,IF($H$1=Hide!$G$2,Hide!G5,IF($H$1=Hide!$H$2,Hide!H5,IF($H$1=Hide!$I$2,Hide!I5,IF($H$1=Hide!$J$2,Hide!J5,IF($H$1=Hide!$N$2,Hide!N5,IF($H$1=Hide!$O$2,Hide!O5,IF($H$1=Hide!$P$2,Hide!P5,IF($H$1=Hide!$Q$2,Hide!Q5,IF($H$1=Hide!$U$2,Hide!U5,IF($H$1=Hide!$V$2,Hide!V5,"N/A")))))))))))))</f>
        <v>N/A</v>
      </c>
    </row>
    <row r="6" spans="1:8" s="102" customFormat="1" x14ac:dyDescent="0.3">
      <c r="A6" s="104" t="s">
        <v>147</v>
      </c>
      <c r="B6" s="104"/>
      <c r="C6" s="177" t="s">
        <v>113</v>
      </c>
      <c r="D6" s="211">
        <f>IF($D$1=Hide!$D$2,Hide!D8,IF($D$1=Hide!$E$2,Hide!E8,IF($D$1=Hide!$F$2,Hide!F8,IF($D$1=Hide!$G$2,Hide!G8,IF($D$1=Hide!$H$2,Hide!H8,IF($D$1=Hide!$I$2,Hide!I8,IF($D$1=Hide!$J$2,Hide!J8,IF($D$1=Hide!$N$2,Hide!N8,IF($D$1=Hide!$O$2,Hide!O8,IF($D$1=Hide!$P$2,Hide!P8,IF($D$1=Hide!$Q$2,Hide!Q8,IF($D$1=Hide!$U$2,Hide!U8,IF($D$1=Hide!$V$2,Hide!V8,"N/A")))))))))))))</f>
        <v>20</v>
      </c>
      <c r="E6" s="211">
        <f>IF($E$1=Hide!$D$2,Hide!D8,IF($E$1=Hide!$E$2,Hide!E8,IF($E$1=Hide!$F$2,Hide!F8,IF($E$1=Hide!$G$2,Hide!G8,IF($E$1=Hide!$H$2,Hide!H8,IF($E$1=Hide!$I$2,Hide!I8,IF($E$1=Hide!$J$2,Hide!J8,IF($E$1=Hide!$N$2,Hide!N8,IF($E$1=Hide!$O$2,Hide!O8,IF($E$1=Hide!$P$2,Hide!P8,IF($E$1=Hide!$Q$2,Hide!Q8,IF($E$1=Hide!$U$2,Hide!U8,IF($E$1=Hide!$V$2,Hide!V8,"N/A")))))))))))))</f>
        <v>20</v>
      </c>
      <c r="F6" s="211">
        <f>IF($F$1=Hide!$D$2,Hide!D8,IF($F$1=Hide!$E$2,Hide!E8,IF($F$1=Hide!$F$2,Hide!F8,IF($F$1=Hide!$G$2,Hide!G8,IF($F$1=Hide!$H$2,Hide!H8,IF($F$1=Hide!$I$2,Hide!I8,IF($F$1=Hide!$J$2,Hide!J8,IF($F$1=Hide!$N$2,Hide!N8,IF($F$1=Hide!$O$2,Hide!O8,IF($F$1=Hide!$P$2,Hide!P8,IF($F$1=Hide!$Q$2,Hide!Q8,IF($F$1=Hide!$U$2,Hide!U8,IF($F$1=Hide!$V$2,Hide!V8,"N/A")))))))))))))</f>
        <v>20</v>
      </c>
      <c r="G6" s="211">
        <f>IF($G$1=Hide!$D$2,Hide!D8,IF($G$1=Hide!$E$2,Hide!E8,IF($G$1=Hide!$F$2,Hide!F8,IF($G$1=Hide!$G$2,Hide!G8,IF($G$1=Hide!$H$2,Hide!H8,IF($G$1=Hide!$I$2,Hide!I8,IF($G$1=Hide!$J$2,Hide!J8,IF($G$1=Hide!$N$2,Hide!N8,IF($G$1=Hide!$O$2,Hide!O8,IF($G$1=Hide!$P$2,Hide!P8,IF($G$1=Hide!$Q$2,Hide!Q8,IF($G$1=Hide!$U$2,Hide!U8,IF($G$1=Hide!$V$2,Hide!V8,"N/A")))))))))))))</f>
        <v>13</v>
      </c>
      <c r="H6" s="211" t="str">
        <f>IF($H$1=Hide!$D$2,Hide!D8,IF($H$1=Hide!$E$2,Hide!E8,IF($H$1=Hide!$F$2,Hide!F8,IF($H$1=Hide!$G$2,Hide!G8,IF($H$1=Hide!$H$2,Hide!H8,IF($H$1=Hide!$I$2,Hide!I8,IF($H$1=Hide!$J$2,Hide!J8,IF($H$1=Hide!$N$2,Hide!N8,IF($H$1=Hide!$O$2,Hide!O8,IF($H$1=Hide!$P$2,Hide!P8,IF($H$1=Hide!$Q$2,Hide!Q8,IF($H$1=Hide!$U$2,Hide!U8,IF($H$1=Hide!$V$2,Hide!V8,"N/A")))))))))))))</f>
        <v>N/A</v>
      </c>
    </row>
    <row r="7" spans="1:8" s="102" customFormat="1" x14ac:dyDescent="0.3">
      <c r="A7" s="257" t="s">
        <v>25</v>
      </c>
      <c r="B7" s="188" t="s">
        <v>119</v>
      </c>
      <c r="C7" s="187" t="s">
        <v>114</v>
      </c>
      <c r="D7" s="211">
        <f>IF($D$1=Hide!$D$2,Hide!D9,IF($D$1=Hide!$E$2,Hide!E9,IF($D$1=Hide!$F$2,Hide!F9,IF($D$1=Hide!$G$2,Hide!G9,IF($D$1=Hide!$H$2,Hide!H9,IF($D$1=Hide!$I$2,Hide!I9,IF($D$1=Hide!$J$2,Hide!J9,IF($D$1=Hide!$N$2,Hide!N9,IF($D$1=Hide!$O$2,Hide!O9,IF($D$1=Hide!$P$2,Hide!P9,IF($D$1=Hide!$Q$2,Hide!Q9,IF($D$1=Hide!$U$2,Hide!U9,IF($D$1=Hide!$V$2,Hide!V9,"N/A")))))))))))))</f>
        <v>0</v>
      </c>
      <c r="E7" s="210">
        <f>IF($E$1=Hide!$D$2,Hide!D9,IF($E$1=Hide!$E$2,Hide!E9,IF($E$1=Hide!$F$2,Hide!F9,IF($E$1=Hide!$G$2,Hide!G9,IF($E$1=Hide!$H$2,Hide!H9,IF($E$1=Hide!$I$2,Hide!I9,IF($E$1=Hide!$J$2,Hide!J9,IF($E$1=Hide!$N$2,Hide!N9,IF($E$1=Hide!$O$2,Hide!O9,IF($E$1=Hide!$P$2,Hide!P9,IF($E$1=Hide!$Q$2,Hide!Q9,IF($E$1=Hide!$U$2,Hide!U9,IF($E$1=Hide!$V$2,Hide!V9,"N/A")))))))))))))</f>
        <v>0</v>
      </c>
      <c r="F7" s="210">
        <f>IF($F$1=Hide!$D$2,Hide!D9,IF($F$1=Hide!$E$2,Hide!E9,IF($F$1=Hide!$F$2,Hide!F9,IF($F$1=Hide!$G$2,Hide!G9,IF($F$1=Hide!$H$2,Hide!H9,IF($F$1=Hide!$I$2,Hide!I9,IF($F$1=Hide!$J$2,Hide!J9,IF($F$1=Hide!$N$2,Hide!N9,IF($F$1=Hide!$O$2,Hide!O9,IF($F$1=Hide!$P$2,Hide!P9,IF($F$1=Hide!$Q$2,Hide!Q9,IF($F$1=Hide!$U$2,Hide!U9,IF($F$1=Hide!$V$2,Hide!V9,"N/A")))))))))))))</f>
        <v>0</v>
      </c>
      <c r="G7" s="210">
        <f>IF($G$1=Hide!$D$2,Hide!D9,IF($G$1=Hide!$E$2,Hide!E9,IF($G$1=Hide!$F$2,Hide!F9,IF($G$1=Hide!$G$2,Hide!G9,IF($G$1=Hide!$H$2,Hide!H9,IF($G$1=Hide!$I$2,Hide!I9,IF($G$1=Hide!$J$2,Hide!J9,IF($G$1=Hide!$N$2,Hide!N9,IF($G$1=Hide!$O$2,Hide!O9,IF($G$1=Hide!$P$2,Hide!P9,IF($G$1=Hide!$Q$2,Hide!Q9,IF($G$1=Hide!$U$2,Hide!U9,IF($G$1=Hide!$V$2,Hide!V9,"N/A")))))))))))))</f>
        <v>0</v>
      </c>
      <c r="H7" s="211" t="str">
        <f>IF($H$1=Hide!$D$2,Hide!D9,IF($H$1=Hide!$E$2,Hide!E9,IF($H$1=Hide!$F$2,Hide!F9,IF($H$1=Hide!$G$2,Hide!G9,IF($H$1=Hide!$H$2,Hide!H9,IF($H$1=Hide!$I$2,Hide!I9,IF($H$1=Hide!$J$2,Hide!J9,IF($H$1=Hide!$N$2,Hide!N9,IF($H$1=Hide!$O$2,Hide!O9,IF($H$1=Hide!$P$2,Hide!P9,IF($H$1=Hide!$Q$2,Hide!Q9,IF($H$1=Hide!$U$2,Hide!U9,IF($H$1=Hide!$V$2,Hide!V9,"N/A")))))))))))))</f>
        <v>N/A</v>
      </c>
    </row>
    <row r="8" spans="1:8" s="102" customFormat="1" ht="12.6" customHeight="1" x14ac:dyDescent="0.3">
      <c r="A8" s="258"/>
      <c r="B8" s="174" t="s">
        <v>120</v>
      </c>
      <c r="C8" s="178" t="s">
        <v>113</v>
      </c>
      <c r="D8" s="211">
        <f>IF($D$1=Hide!$D$2,Hide!D10,IF($D$1=Hide!$E$2,Hide!E10,IF($D$1=Hide!$F$2,Hide!F10,IF($D$1=Hide!$G$2,Hide!G10,IF($D$1=Hide!$H$2,Hide!H10,IF($D$1=Hide!$I$2,Hide!I10,IF($D$1=Hide!$J$2,Hide!J10,IF($D$1=Hide!$N$2,Hide!N10,IF($D$1=Hide!$O$2,Hide!O10,IF($D$1=Hide!$P$2,Hide!P10,IF($D$1=Hide!$Q$2,Hide!Q10,IF($D$1=Hide!$U$2,Hide!U10,IF($D$1=Hide!$V$2,Hide!V10,"N/A")))))))))))))</f>
        <v>15</v>
      </c>
      <c r="E8" s="211">
        <f>IF($E$1=Hide!$D$2,Hide!D10,IF($E$1=Hide!$E$2,Hide!E10,IF($E$1=Hide!$F$2,Hide!F10,IF($E$1=Hide!$G$2,Hide!G10,IF($E$1=Hide!$H$2,Hide!H10,IF($E$1=Hide!$I$2,Hide!I10,IF($E$1=Hide!$J$2,Hide!J10,IF($E$1=Hide!$N$2,Hide!N10,IF($E$1=Hide!$O$2,Hide!O10,IF($E$1=Hide!$P$2,Hide!P10,IF($E$1=Hide!$Q$2,Hide!Q10,IF($E$1=Hide!$U$2,Hide!U10,IF($E$1=Hide!$V$2,Hide!V10,"N/A")))))))))))))</f>
        <v>15</v>
      </c>
      <c r="F8" s="211">
        <f>IF($F$1=Hide!$D$2,Hide!D10,IF($F$1=Hide!$E$2,Hide!E10,IF($F$1=Hide!$F$2,Hide!F10,IF($F$1=Hide!$G$2,Hide!G10,IF($F$1=Hide!$H$2,Hide!H10,IF($F$1=Hide!$I$2,Hide!I10,IF($F$1=Hide!$J$2,Hide!J10,IF($F$1=Hide!$N$2,Hide!N10,IF($F$1=Hide!$O$2,Hide!O10,IF($F$1=Hide!$P$2,Hide!P10,IF($F$1=Hide!$Q$2,Hide!Q10,IF($F$1=Hide!$U$2,Hide!U10,IF($F$1=Hide!$V$2,Hide!V10,"N/A")))))))))))))</f>
        <v>15</v>
      </c>
      <c r="G8" s="211">
        <f>IF($G$1=Hide!$D$2,Hide!D10,IF($G$1=Hide!$E$2,Hide!E10,IF($G$1=Hide!$F$2,Hide!F10,IF($G$1=Hide!$G$2,Hide!G10,IF($G$1=Hide!$H$2,Hide!H10,IF($G$1=Hide!$I$2,Hide!I10,IF($G$1=Hide!$J$2,Hide!J10,IF($G$1=Hide!$N$2,Hide!N10,IF($G$1=Hide!$O$2,Hide!O10,IF($G$1=Hide!$P$2,Hide!P10,IF($G$1=Hide!$Q$2,Hide!Q10,IF($G$1=Hide!$U$2,Hide!U10,IF($G$1=Hide!$V$2,Hide!V10,"N/A")))))))))))))</f>
        <v>10</v>
      </c>
      <c r="H8" s="211" t="str">
        <f>IF($H$1=Hide!$D$2,Hide!D10,IF($H$1=Hide!$E$2,Hide!E10,IF($H$1=Hide!$F$2,Hide!F10,IF($H$1=Hide!$G$2,Hide!G10,IF($H$1=Hide!$H$2,Hide!H10,IF($H$1=Hide!$I$2,Hide!I10,IF($H$1=Hide!$J$2,Hide!J10,IF($H$1=Hide!$N$2,Hide!N10,IF($H$1=Hide!$O$2,Hide!O10,IF($H$1=Hide!$P$2,Hide!P10,IF($H$1=Hide!$Q$2,Hide!Q10,IF($H$1=Hide!$U$2,Hide!U10,IF($H$1=Hide!$V$2,Hide!V10,"N/A")))))))))))))</f>
        <v>N/A</v>
      </c>
    </row>
    <row r="9" spans="1:8" s="102" customFormat="1" x14ac:dyDescent="0.3">
      <c r="A9" s="168" t="s">
        <v>0</v>
      </c>
      <c r="B9" s="169"/>
      <c r="C9" s="169"/>
      <c r="D9" s="170"/>
      <c r="E9" s="170"/>
      <c r="F9" s="170"/>
      <c r="G9" s="170"/>
      <c r="H9" s="171"/>
    </row>
    <row r="10" spans="1:8" s="102" customFormat="1" x14ac:dyDescent="0.3">
      <c r="A10" s="257" t="s">
        <v>156</v>
      </c>
      <c r="B10" s="179" t="s">
        <v>121</v>
      </c>
      <c r="C10" s="180"/>
      <c r="D10" s="190" t="str">
        <f>IF($D$1=Hide!$D$2,Hide!D13,IF($D$1=Hide!$E$2,Hide!E13,IF($D$1=Hide!$F$2,Hide!F13,IF($D$1=Hide!$G$2,Hide!G13,IF($D$1=Hide!$H$2,Hide!H13,IF($D$1=Hide!$I$2,Hide!I13,IF($D$1=Hide!$J$2,Hide!J13,IF($D$1=Hide!$N$2,Hide!N13,IF($D$1=Hide!$O$2,Hide!O13,IF($D$1=Hide!$P$2,Hide!P13,IF($D$1=Hide!$Q$2,Hide!Q13,IF($D$1=Hide!$U$2,Hide!U13,IF($D$1=Hide!$V$2,Hide!V13,"N/A")))))))))))))</f>
        <v>kW</v>
      </c>
      <c r="E10" s="190" t="str">
        <f>IF($E$1=Hide!$D$2,Hide!D13,IF($E$1=Hide!$E$2,Hide!E13,IF($E$1=Hide!$F$2,Hide!F13,IF($E$1=Hide!$G$2,Hide!G13,IF($E$1=Hide!$H$2,Hide!H13,IF($E$1=Hide!$I$2,Hide!I13,IF($E$1=Hide!$J$2,Hide!J13,IF($E$1=Hide!$N$2,Hide!N13,IF($E$1=Hide!$O$2,Hide!O13,IF($E$1=Hide!$P$2,Hide!P13,IF($E$1=Hide!$Q$2,Hide!Q13,IF($E$1=Hide!$U$2,Hide!U13,IF($E$1=Hide!$V$2,Hide!V13,"N/A")))))))))))))</f>
        <v>kW</v>
      </c>
      <c r="F10" s="190" t="str">
        <f>IF($F$1=Hide!$D$2,Hide!D13,IF($F$1=Hide!$E$2,Hide!E13,IF($F$1=Hide!$F$2,Hide!F13,IF($F$1=Hide!$G$2,Hide!G13,IF($F$1=Hide!$H$2,Hide!H13,IF($F$1=Hide!$I$2,Hide!I13,IF($F$1=Hide!$J$2,Hide!J13,IF($F$1=Hide!$N$2,Hide!N13,IF($F$1=Hide!$O$2,Hide!O13,IF($F$1=Hide!$P$2,Hide!P13,IF($F$1=Hide!$Q$2,Hide!Q13,IF($F$1=Hide!$U$2,Hide!U13,IF($F$1=Hide!$V$2,Hide!V13,"N/A")))))))))))))</f>
        <v>kW</v>
      </c>
      <c r="G10" s="190" t="str">
        <f>IF($G$1=Hide!$D$2,Hide!D13,IF($G$1=Hide!$E$2,Hide!E13,IF($G$1=Hide!$F$2,Hide!F13,IF($G$1=Hide!$G$2,Hide!G13,IF($G$1=Hide!$H$2,Hide!H13,IF($G$1=Hide!$I$2,Hide!I13,IF($G$1=Hide!$J$2,Hide!J13,IF($G$1=Hide!$N$2,Hide!N13,IF($G$1=Hide!$O$2,Hide!O13,IF($G$1=Hide!$P$2,Hide!P13,IF($G$1=Hide!$Q$2,Hide!Q13,IF($G$1=Hide!$U$2,Hide!U13,IF($G$1=Hide!$V$2,Hide!V13,"N/A")))))))))))))</f>
        <v>kWh</v>
      </c>
      <c r="H10" s="191" t="str">
        <f>IF($H$1=Hide!$D$2,Hide!D13,IF($H$1=Hide!$E$2,Hide!E13,IF($H$1=Hide!$F$2,Hide!F13,IF($H$1=Hide!$G$2,Hide!G13,IF($H$1=Hide!$H$2,Hide!H13,IF($H$1=Hide!$I$2,Hide!I13,IF($H$1=Hide!$J$2,Hide!J13,IF($H$1=Hide!$N$2,Hide!N13,IF($H$1=Hide!$O$2,Hide!O13,IF($H$1=Hide!$P$2,Hide!P13,IF($H$1=Hide!$Q$2,Hide!Q13,IF($H$1=Hide!$U$2,Hide!U13,IF($H$1=Hide!$V$2,Hide!V13,"N/A")))))))))))))</f>
        <v>N/A</v>
      </c>
    </row>
    <row r="11" spans="1:8" s="102" customFormat="1" x14ac:dyDescent="0.3">
      <c r="A11" s="261"/>
      <c r="B11" s="174" t="s">
        <v>122</v>
      </c>
      <c r="C11" s="181"/>
      <c r="D11" s="211">
        <f>IF($D$1=Hide!$D$2,Hide!D14,IF($D$1=Hide!$E$2,Hide!E14,IF($D$1=Hide!$F$2,Hide!F14,IF($D$1=Hide!$G$2,Hide!G14,IF($D$1=Hide!$H$2,Hide!H14,IF($D$1=Hide!$I$2,Hide!I14,IF($D$1=Hide!$J$2,Hide!J14,IF($D$1=Hide!$N$2,Hide!N14,IF($D$1=Hide!$O$2,Hide!O14,IF($D$1=Hide!$P$2,Hide!P14,IF($D$1=Hide!$Q$2,Hide!Q14,IF($D$1=Hide!$U$2,Hide!U14,IF($D$1=Hide!$V$2,Hide!V14,"N/A")))))))))))))</f>
        <v>1000</v>
      </c>
      <c r="E11" s="211">
        <f>IF($E$1=Hide!$D$2,Hide!D14,IF($E$1=Hide!$E$2,Hide!E14,IF($E$1=Hide!$F$2,Hide!F14,IF($E$1=Hide!$G$2,Hide!G14,IF($E$1=Hide!$H$2,Hide!H14,IF($E$1=Hide!$I$2,Hide!I14,IF($E$1=Hide!$J$2,Hide!J14,IF($E$1=Hide!$N$2,Hide!N14,IF($E$1=Hide!$O$2,Hide!O14,IF($E$1=Hide!$P$2,Hide!P14,IF($E$1=Hide!$Q$2,Hide!Q14,IF($E$1=Hide!$U$2,Hide!U14,IF($E$1=Hide!$V$2,Hide!V14,"N/A")))))))))))))</f>
        <v>1000</v>
      </c>
      <c r="F11" s="211">
        <f>IF($F$1=Hide!$D$2,Hide!D14,IF($F$1=Hide!$E$2,Hide!E14,IF($F$1=Hide!$F$2,Hide!F14,IF($F$1=Hide!$G$2,Hide!G14,IF($F$1=Hide!$H$2,Hide!H14,IF($F$1=Hide!$I$2,Hide!I14,IF($F$1=Hide!$J$2,Hide!J14,IF($F$1=Hide!$N$2,Hide!N14,IF($F$1=Hide!$O$2,Hide!O14,IF($F$1=Hide!$P$2,Hide!P14,IF($F$1=Hide!$Q$2,Hide!Q14,IF($F$1=Hide!$U$2,Hide!U14,IF($F$1=Hide!$V$2,Hide!V14,"N/A")))))))))))))</f>
        <v>1000</v>
      </c>
      <c r="G11" s="211">
        <f>IF($G$1=Hide!$D$2,Hide!D14,IF($G$1=Hide!$E$2,Hide!E14,IF($G$1=Hide!$F$2,Hide!F14,IF($G$1=Hide!$G$2,Hide!G14,IF($G$1=Hide!$H$2,Hide!H14,IF($G$1=Hide!$I$2,Hide!I14,IF($G$1=Hide!$J$2,Hide!J14,IF($G$1=Hide!$N$2,Hide!N14,IF($G$1=Hide!$O$2,Hide!O14,IF($G$1=Hide!$P$2,Hide!P14,IF($G$1=Hide!$Q$2,Hide!Q14,IF($G$1=Hide!$U$2,Hide!U14,IF($G$1=Hide!$V$2,Hide!V14,"N/A")))))))))))))</f>
        <v>1000</v>
      </c>
      <c r="H11" s="211" t="str">
        <f>IF($H$1=Hide!$D$2,Hide!D14,IF($H$1=Hide!$E$2,Hide!E14,IF($H$1=Hide!$F$2,Hide!F14,IF($H$1=Hide!$G$2,Hide!G14,IF($H$1=Hide!$H$2,Hide!H14,IF($H$1=Hide!$I$2,Hide!I14,IF($H$1=Hide!$J$2,Hide!J14,IF($H$1=Hide!$N$2,Hide!N14,IF($H$1=Hide!$O$2,Hide!O14,IF($H$1=Hide!$P$2,Hide!P14,IF($H$1=Hide!$Q$2,Hide!Q14,IF($H$1=Hide!$U$2,Hide!U14,IF($H$1=Hide!$V$2,Hide!V14,"N/A")))))))))))))</f>
        <v>N/A</v>
      </c>
    </row>
    <row r="12" spans="1:8" s="102" customFormat="1" ht="14.55" customHeight="1" x14ac:dyDescent="0.3">
      <c r="A12" s="262"/>
      <c r="B12" s="174" t="s">
        <v>123</v>
      </c>
      <c r="C12" s="181" t="s">
        <v>74</v>
      </c>
      <c r="D12" s="211">
        <f>IF($D$1=Hide!$D$2,Hide!D15,IF($D$1=Hide!$E$2,Hide!E15,IF($D$1=Hide!$F$2,Hide!F15,IF($D$1=Hide!$G$2,Hide!G15,IF($D$1=Hide!$H$2,Hide!H15,IF($D$1=Hide!$I$2,Hide!I15,IF($D$1=Hide!$J$2,Hide!J15,IF($D$1=Hide!$N$2,Hide!N15,IF($D$1=Hide!$O$2,Hide!O15,IF($D$1=Hide!$P$2,Hide!P15,IF($D$1=Hide!$Q$2,Hide!Q15,IF($D$1=Hide!$U$2,Hide!U15,IF($D$1=Hide!$V$2,Hide!V15,"N/A")))))))))))))</f>
        <v>0</v>
      </c>
      <c r="E12" s="211">
        <f>IF($E$1=Hide!$D$2,Hide!D15,IF($E$1=Hide!$E$2,Hide!E15,IF($E$1=Hide!$F$2,Hide!F15,IF($E$1=Hide!$G$2,Hide!G15,IF($E$1=Hide!$H$2,Hide!H15,IF($E$1=Hide!$I$2,Hide!I15,IF($E$1=Hide!$J$2,Hide!J15,IF($E$1=Hide!$N$2,Hide!N15,IF($E$1=Hide!$O$2,Hide!O15,IF($E$1=Hide!$P$2,Hide!P15,IF($E$1=Hide!$Q$2,Hide!Q15,IF($E$1=Hide!$U$2,Hide!U15,IF($E$1=Hide!$V$2,Hide!V15,"N/A")))))))))))))</f>
        <v>0</v>
      </c>
      <c r="F12" s="211">
        <f>IF($F$1=Hide!$D$2,Hide!D15,IF($F$1=Hide!$E$2,Hide!E15,IF($F$1=Hide!$F$2,Hide!F15,IF($F$1=Hide!$G$2,Hide!G15,IF($F$1=Hide!$H$2,Hide!H15,IF($F$1=Hide!$I$2,Hide!I15,IF($F$1=Hide!$J$2,Hide!J15,IF($F$1=Hide!$N$2,Hide!N15,IF($F$1=Hide!$O$2,Hide!O15,IF($F$1=Hide!$P$2,Hide!P15,IF($F$1=Hide!$Q$2,Hide!Q15,IF($F$1=Hide!$U$2,Hide!U15,IF($F$1=Hide!$V$2,Hide!V15,"N/A")))))))))))))</f>
        <v>0</v>
      </c>
      <c r="G12" s="211">
        <f>IF($G$1=Hide!$D$2,Hide!D15,IF($G$1=Hide!$E$2,Hide!E15,IF($G$1=Hide!$F$2,Hide!F15,IF($G$1=Hide!$G$2,Hide!G15,IF($G$1=Hide!$H$2,Hide!H15,IF($G$1=Hide!$I$2,Hide!I15,IF($G$1=Hide!$J$2,Hide!J15,IF($G$1=Hide!$N$2,Hide!N15,IF($G$1=Hide!$O$2,Hide!O15,IF($G$1=Hide!$P$2,Hide!P15,IF($G$1=Hide!$Q$2,Hide!Q15,IF($G$1=Hide!$U$2,Hide!U15,IF($G$1=Hide!$V$2,Hide!V15,"N/A")))))))))))))</f>
        <v>0</v>
      </c>
      <c r="H12" s="211" t="str">
        <f>IF($H$1=Hide!$D$2,Hide!D15,IF($H$1=Hide!$E$2,Hide!E15,IF($H$1=Hide!$F$2,Hide!F15,IF($H$1=Hide!$G$2,Hide!G15,IF($H$1=Hide!$H$2,Hide!H15,IF($H$1=Hide!$I$2,Hide!I15,IF($H$1=Hide!$J$2,Hide!J15,IF($H$1=Hide!$N$2,Hide!N15,IF($H$1=Hide!$O$2,Hide!O15,IF($H$1=Hide!$P$2,Hide!P15,IF($H$1=Hide!$Q$2,Hide!Q15,IF($H$1=Hide!$U$2,Hide!U15,IF($H$1=Hide!$V$2,Hide!V15,"N/A")))))))))))))</f>
        <v>N/A</v>
      </c>
    </row>
    <row r="13" spans="1:8" s="102" customFormat="1" ht="15.45" customHeight="1" x14ac:dyDescent="0.3">
      <c r="A13" s="108" t="s">
        <v>101</v>
      </c>
      <c r="B13" s="174" t="s">
        <v>123</v>
      </c>
      <c r="C13" s="181" t="s">
        <v>74</v>
      </c>
      <c r="D13" s="211">
        <f>IF($D$1=Hide!$D$2,Hide!D16,IF($D$1=Hide!$E$2,Hide!E16,IF($D$1=Hide!$F$2,Hide!F16,IF($D$1=Hide!$G$2,Hide!G16,IF($D$1=Hide!$H$2,Hide!H16,IF($D$1=Hide!$I$2,Hide!I16,IF($D$1=Hide!$J$2,Hide!J16,IF($D$1=Hide!$N$2,Hide!N16,IF($D$1=Hide!$O$2,Hide!O16,IF($D$1=Hide!$P$2,Hide!P16,IF($D$1=Hide!$Q$2,Hide!Q16,IF($D$1=Hide!$U$2,Hide!U16,IF($D$1=Hide!$V$2,Hide!V16,"N/A")))))))))))))</f>
        <v>0.4</v>
      </c>
      <c r="E13" s="211" t="str">
        <f>IF($E$1=Hide!$D$2,Hide!D16,IF($E$1=Hide!$E$2,Hide!E16,IF($E$1=Hide!$F$2,Hide!F16,IF($E$1=Hide!$G$2,Hide!G16,IF($E$1=Hide!$H$2,Hide!H16,IF($E$1=Hide!$I$2,Hide!I16,IF($E$1=Hide!$J$2,Hide!J16,IF($E$1=Hide!$N$2,Hide!N16,IF($E$1=Hide!$O$2,Hide!O16,IF($E$1=Hide!$P$2,Hide!P16,IF($E$1=Hide!$Q$2,Hide!Q16,IF($E$1=Hide!$U$2,Hide!U16,IF($E$1=Hide!$V$2,Hide!V16,"N/A")))))))))))))</f>
        <v>-</v>
      </c>
      <c r="F13" s="211" t="str">
        <f>IF($F$1=Hide!$D$2,Hide!D16,IF($F$1=Hide!$E$2,Hide!E16,IF($F$1=Hide!$F$2,Hide!F16,IF($F$1=Hide!$G$2,Hide!G16,IF($F$1=Hide!$H$2,Hide!H16,IF($F$1=Hide!$I$2,Hide!I16,IF($F$1=Hide!$J$2,Hide!J16,IF($F$1=Hide!$N$2,Hide!N16,IF($F$1=Hide!$O$2,Hide!O16,IF($F$1=Hide!$P$2,Hide!P16,IF($F$1=Hide!$Q$2,Hide!Q16,IF($F$1=Hide!$U$2,Hide!U16,IF($F$1=Hide!$V$2,Hide!V16,"N/A")))))))))))))</f>
        <v>-</v>
      </c>
      <c r="G13" s="211">
        <f>IF($G$1=Hide!$D$2,Hide!D16,IF($G$1=Hide!$E$2,Hide!E16,IF($G$1=Hide!$F$2,Hide!F16,IF($G$1=Hide!$G$2,Hide!G16,IF($G$1=Hide!$H$2,Hide!H16,IF($G$1=Hide!$I$2,Hide!I16,IF($G$1=Hide!$J$2,Hide!J16,IF($G$1=Hide!$N$2,Hide!N16,IF($G$1=Hide!$O$2,Hide!O16,IF($G$1=Hide!$P$2,Hide!P16,IF($G$1=Hide!$Q$2,Hide!Q16,IF($G$1=Hide!$U$2,Hide!U16,IF($G$1=Hide!$V$2,Hide!V16,"N/A")))))))))))))</f>
        <v>0.5</v>
      </c>
      <c r="H13" s="211" t="str">
        <f>IF($H$1=Hide!$D$2,Hide!D16,IF($H$1=Hide!$E$2,Hide!E16,IF($H$1=Hide!$F$2,Hide!F16,IF($H$1=Hide!$G$2,Hide!G16,IF($H$1=Hide!$H$2,Hide!H16,IF($H$1=Hide!$I$2,Hide!I16,IF($H$1=Hide!$J$2,Hide!J16,IF($H$1=Hide!$N$2,Hide!N16,IF($H$1=Hide!$O$2,Hide!O16,IF($H$1=Hide!$P$2,Hide!P16,IF($H$1=Hide!$Q$2,Hide!Q16,IF($H$1=Hide!$U$2,Hide!U16,IF($H$1=Hide!$V$2,Hide!V16,"N/A")))))))))))))</f>
        <v>N/A</v>
      </c>
    </row>
    <row r="14" spans="1:8" s="107" customFormat="1" x14ac:dyDescent="0.3">
      <c r="A14" s="263" t="s">
        <v>15</v>
      </c>
      <c r="B14" s="161" t="s">
        <v>6</v>
      </c>
      <c r="C14" s="187" t="s">
        <v>131</v>
      </c>
      <c r="D14" s="211">
        <f>IF($D$1=Hide!$D$2,Hide!D17,IF($D$1=Hide!$E$2,Hide!E17,IF($D$1=Hide!$F$2,Hide!F17,IF($D$1=Hide!$G$2,Hide!G17,IF($D$1=Hide!$H$2,Hide!H17,IF($D$1=Hide!$I$2,Hide!I17,IF($D$1=Hide!$J$2,Hide!J17,IF($D$1=Hide!$N$2,Hide!N17,IF($D$1=Hide!$O$2,Hide!O17,IF($D$1=Hide!$P$2,Hide!P17,IF($D$1=Hide!$Q$2,Hide!Q17,IF($D$1=Hide!$U$2,Hide!U17,IF($D$1=Hide!$V$2,Hide!V17,"N/A")))))))))))))</f>
        <v>35</v>
      </c>
      <c r="E14" s="211">
        <f>IF($E$1=Hide!$D$2,Hide!D17,IF($E$1=Hide!$E$2,Hide!E17,IF($E$1=Hide!$F$2,Hide!F17,IF($E$1=Hide!$G$2,Hide!G17,IF($E$1=Hide!$H$2,Hide!H17,IF($E$1=Hide!$I$2,Hide!I17,IF($E$1=Hide!$J$2,Hide!J17,IF($E$1=Hide!$N$2,Hide!N17,IF($E$1=Hide!$O$2,Hide!O17,IF($E$1=Hide!$P$2,Hide!P17,IF($E$1=Hide!$Q$2,Hide!Q17,IF($E$1=Hide!$U$2,Hide!U17,IF($E$1=Hide!$V$2,Hide!V17,"N/A")))))))))))))</f>
        <v>15.67</v>
      </c>
      <c r="F14" s="211">
        <f>IF($F$1=Hide!$D$2,Hide!D17,IF($F$1=Hide!$E$2,Hide!E17,IF($F$1=Hide!$F$2,Hide!F17,IF($F$1=Hide!$G$2,Hide!G17,IF($F$1=Hide!$H$2,Hide!H17,IF($F$1=Hide!$I$2,Hide!I17,IF($F$1=Hide!$J$2,Hide!J17,IF($F$1=Hide!$N$2,Hide!N17,IF($F$1=Hide!$O$2,Hide!O17,IF($F$1=Hide!$P$2,Hide!P17,IF($F$1=Hide!$Q$2,Hide!Q17,IF($F$1=Hide!$U$2,Hide!U17,IF($F$1=Hide!$V$2,Hide!V17,"N/A")))))))))))))</f>
        <v>29</v>
      </c>
      <c r="G14" s="211" t="str">
        <f>IF($G$1=Hide!$D$2,Hide!D17,IF($G$1=Hide!$E$2,Hide!E17,IF($G$1=Hide!$F$2,Hide!F17,IF($G$1=Hide!$G$2,Hide!G17,IF($G$1=Hide!$H$2,Hide!H17,IF($G$1=Hide!$I$2,Hide!I17,IF($G$1=Hide!$J$2,Hide!J17,IF($G$1=Hide!$N$2,Hide!N17,IF($G$1=Hide!$O$2,Hide!O17,IF($G$1=Hide!$P$2,Hide!P17,IF($G$1=Hide!$Q$2,Hide!Q17,IF($G$1=Hide!$U$2,Hide!U17,IF($G$1=Hide!$V$2,Hide!V17,"N/A")))))))))))))</f>
        <v>-</v>
      </c>
      <c r="H14" s="211" t="str">
        <f>IF($H$1=Hide!$D$2,Hide!D17,IF($H$1=Hide!$E$2,Hide!E17,IF($H$1=Hide!$F$2,Hide!F17,IF($H$1=Hide!$G$2,Hide!G17,IF($H$1=Hide!$H$2,Hide!H17,IF($H$1=Hide!$I$2,Hide!I17,IF($H$1=Hide!$J$2,Hide!J17,IF($H$1=Hide!$N$2,Hide!N17,IF($H$1=Hide!$O$2,Hide!O17,IF($H$1=Hide!$P$2,Hide!P17,IF($H$1=Hide!$Q$2,Hide!Q17,IF($H$1=Hide!$U$2,Hide!U17,IF($H$1=Hide!$V$2,Hide!V17,"N/A")))))))))))))</f>
        <v>N/A</v>
      </c>
    </row>
    <row r="15" spans="1:8" s="105" customFormat="1" x14ac:dyDescent="0.3">
      <c r="A15" s="264"/>
      <c r="B15" s="161" t="s">
        <v>7</v>
      </c>
      <c r="C15" s="181" t="s">
        <v>8</v>
      </c>
      <c r="D15" s="211" t="str">
        <f>IF($D$1=Hide!$D$2,Hide!D18,IF($D$1=Hide!$E$2,Hide!E18,IF($D$1=Hide!$F$2,Hide!F18,IF($D$1=Hide!$G$2,Hide!G18,IF($D$1=Hide!$H$2,Hide!H18,IF($D$1=Hide!$I$2,Hide!I18,IF($D$1=Hide!$J$2,Hide!J18,IF($D$1=Hide!$N$2,Hide!N18,IF($D$1=Hide!$O$2,Hide!O18,IF($D$1=Hide!$P$2,Hide!P18,IF($D$1=Hide!$Q$2,Hide!Q18,IF($D$1=Hide!$U$2,Hide!U18,IF($D$1=Hide!$V$2,Hide!V18,"N/A")))))))))))))</f>
        <v>-</v>
      </c>
      <c r="E15" s="211" t="str">
        <f>IF($E$1=Hide!$D$2,Hide!D18,IF($E$1=Hide!$E$2,Hide!E18,IF($E$1=Hide!$F$2,Hide!F18,IF($E$1=Hide!$G$2,Hide!G18,IF($E$1=Hide!$H$2,Hide!H18,IF($E$1=Hide!$I$2,Hide!I18,IF($E$1=Hide!$J$2,Hide!J18,IF($E$1=Hide!$N$2,Hide!N18,IF($E$1=Hide!$O$2,Hide!O18,IF($E$1=Hide!$P$2,Hide!P18,IF($E$1=Hide!$Q$2,Hide!Q18,IF($E$1=Hide!$U$2,Hide!U18,IF($E$1=Hide!$V$2,Hide!V18,"N/A")))))))))))))</f>
        <v>-</v>
      </c>
      <c r="F15" s="211" t="str">
        <f>IF($F$1=Hide!$D$2,Hide!D18,IF($F$1=Hide!$E$2,Hide!E18,IF($F$1=Hide!$F$2,Hide!F18,IF($F$1=Hide!$G$2,Hide!G18,IF($F$1=Hide!$H$2,Hide!H18,IF($F$1=Hide!$I$2,Hide!I18,IF($F$1=Hide!$J$2,Hide!J18,IF($F$1=Hide!$N$2,Hide!N18,IF($F$1=Hide!$O$2,Hide!O18,IF($F$1=Hide!$P$2,Hide!P18,IF($F$1=Hide!$Q$2,Hide!Q18,IF($F$1=Hide!$U$2,Hide!U18,IF($F$1=Hide!$V$2,Hide!V18,"N/A")))))))))))))</f>
        <v>-</v>
      </c>
      <c r="G15" s="211" t="str">
        <f>IF($G$1=Hide!$D$2,Hide!D18,IF($G$1=Hide!$E$2,Hide!E18,IF($G$1=Hide!$F$2,Hide!F18,IF($G$1=Hide!$G$2,Hide!G18,IF($G$1=Hide!$H$2,Hide!H18,IF($G$1=Hide!$I$2,Hide!I18,IF($G$1=Hide!$J$2,Hide!J18,IF($G$1=Hide!$N$2,Hide!N18,IF($G$1=Hide!$O$2,Hide!O18,IF($G$1=Hide!$P$2,Hide!P18,IF($G$1=Hide!$Q$2,Hide!Q18,IF($G$1=Hide!$U$2,Hide!U18,IF($G$1=Hide!$V$2,Hide!V18,"N/A")))))))))))))</f>
        <v>-</v>
      </c>
      <c r="H15" s="211" t="str">
        <f>IF($H$1=Hide!$D$2,Hide!D18,IF($H$1=Hide!$E$2,Hide!E18,IF($H$1=Hide!$F$2,Hide!F18,IF($H$1=Hide!$G$2,Hide!G18,IF($H$1=Hide!$H$2,Hide!H18,IF($H$1=Hide!$I$2,Hide!I18,IF($H$1=Hide!$J$2,Hide!J18,IF($H$1=Hide!$N$2,Hide!N18,IF($H$1=Hide!$O$2,Hide!O18,IF($H$1=Hide!$P$2,Hide!P18,IF($H$1=Hide!$Q$2,Hide!Q18,IF($H$1=Hide!$U$2,Hide!U18,IF($H$1=Hide!$V$2,Hide!V18,"N/A")))))))))))))</f>
        <v>N/A</v>
      </c>
    </row>
    <row r="16" spans="1:8" s="105" customFormat="1" x14ac:dyDescent="0.3">
      <c r="A16" s="106" t="s">
        <v>14</v>
      </c>
      <c r="B16" s="173"/>
      <c r="C16" s="178" t="s">
        <v>116</v>
      </c>
      <c r="D16" s="211">
        <f>IF($D$1=Hide!$D$2,Hide!D19,IF($D$1=Hide!$E$2,Hide!E19,IF($D$1=Hide!$F$2,Hide!F19,IF($D$1=Hide!$G$2,Hide!G19,IF($D$1=Hide!$H$2,Hide!H19,IF($D$1=Hide!$I$2,Hide!I19,IF($D$1=Hide!$J$2,Hide!J19,IF($D$1=Hide!$N$2,Hide!N19,IF($D$1=Hide!$O$2,Hide!O19,IF($D$1=Hide!$P$2,Hide!P19,IF($D$1=Hide!$Q$2,Hide!Q19,IF($D$1=Hide!$U$2,Hide!U19,IF($D$1=Hide!$V$2,Hide!V19,"N/A")))))))))))))</f>
        <v>12</v>
      </c>
      <c r="E16" s="211" t="str">
        <f>IF($E$1=Hide!$D$2,Hide!D19,IF($E$1=Hide!$E$2,Hide!E19,IF($E$1=Hide!$F$2,Hide!F19,IF($E$1=Hide!$G$2,Hide!G19,IF($E$1=Hide!$H$2,Hide!H19,IF($E$1=Hide!$I$2,Hide!I19,IF($E$1=Hide!$J$2,Hide!J19,IF($E$1=Hide!$N$2,Hide!N19,IF($E$1=Hide!$O$2,Hide!O19,IF($E$1=Hide!$P$2,Hide!P19,IF($E$1=Hide!$Q$2,Hide!Q19,IF($E$1=Hide!$U$2,Hide!U19,IF($E$1=Hide!$V$2,Hide!V19,"N/A")))))))))))))</f>
        <v>-</v>
      </c>
      <c r="F16" s="211" t="str">
        <f>IF($F$1=Hide!$D$2,Hide!D19,IF($F$1=Hide!$E$2,Hide!E19,IF($F$1=Hide!$F$2,Hide!F19,IF($F$1=Hide!$G$2,Hide!G19,IF($F$1=Hide!$H$2,Hide!H19,IF($F$1=Hide!$I$2,Hide!I19,IF($F$1=Hide!$J$2,Hide!J19,IF($F$1=Hide!$N$2,Hide!N19,IF($F$1=Hide!$O$2,Hide!O19,IF($F$1=Hide!$P$2,Hide!P19,IF($F$1=Hide!$Q$2,Hide!Q19,IF($F$1=Hide!$U$2,Hide!U19,IF($F$1=Hide!$V$2,Hide!V19,"N/A")))))))))))))</f>
        <v>-</v>
      </c>
      <c r="G16" s="211">
        <f>IF($G$1=Hide!$D$2,Hide!D19,IF($G$1=Hide!$E$2,Hide!E19,IF($G$1=Hide!$F$2,Hide!F19,IF($G$1=Hide!$G$2,Hide!G19,IF($G$1=Hide!$H$2,Hide!H19,IF($G$1=Hide!$I$2,Hide!I19,IF($G$1=Hide!$J$2,Hide!J19,IF($G$1=Hide!$N$2,Hide!N19,IF($G$1=Hide!$O$2,Hide!O19,IF($G$1=Hide!$P$2,Hide!P19,IF($G$1=Hide!$Q$2,Hide!Q19,IF($G$1=Hide!$U$2,Hide!U19,IF($G$1=Hide!$V$2,Hide!V19,"N/A")))))))))))))</f>
        <v>1</v>
      </c>
      <c r="H16" s="211" t="str">
        <f>IF($H$1=Hide!$D$2,Hide!D19,IF($H$1=Hide!$E$2,Hide!E19,IF($H$1=Hide!$F$2,Hide!F19,IF($H$1=Hide!$G$2,Hide!G19,IF($H$1=Hide!$H$2,Hide!H19,IF($H$1=Hide!$I$2,Hide!I19,IF($H$1=Hide!$J$2,Hide!J19,IF($H$1=Hide!$N$2,Hide!N19,IF($H$1=Hide!$O$2,Hide!O19,IF($H$1=Hide!$P$2,Hide!P19,IF($H$1=Hide!$Q$2,Hide!Q19,IF($H$1=Hide!$U$2,Hide!U19,IF($H$1=Hide!$V$2,Hide!V19,"N/A")))))))))))))</f>
        <v>N/A</v>
      </c>
    </row>
    <row r="17" spans="1:8" s="105" customFormat="1" ht="16.2" customHeight="1" x14ac:dyDescent="0.3">
      <c r="A17" s="268" t="s">
        <v>133</v>
      </c>
      <c r="B17" s="269"/>
      <c r="C17" s="269"/>
      <c r="D17" s="269"/>
      <c r="E17" s="269"/>
      <c r="F17" s="269"/>
      <c r="G17" s="269"/>
      <c r="H17" s="270"/>
    </row>
    <row r="18" spans="1:8" s="105" customFormat="1" ht="15.6" customHeight="1" x14ac:dyDescent="0.3">
      <c r="A18" s="271" t="s">
        <v>128</v>
      </c>
      <c r="B18" s="271"/>
      <c r="C18" s="271"/>
      <c r="D18" s="271"/>
      <c r="E18" s="271"/>
      <c r="F18" s="271"/>
      <c r="G18" s="271"/>
      <c r="H18" s="272"/>
    </row>
    <row r="19" spans="1:8" s="105" customFormat="1" x14ac:dyDescent="0.3">
      <c r="A19" s="104" t="s">
        <v>124</v>
      </c>
      <c r="B19" s="104"/>
      <c r="C19" s="128" t="s">
        <v>126</v>
      </c>
      <c r="D19" s="212" t="str">
        <f>IF($D$1=Hide!$D$2,Hide!D23,IF($D$1=Hide!$E$2,Hide!E23,IF($D$1=Hide!$F$2,Hide!F23,IF($D$1=Hide!$G$2,Hide!G23,IF($D$1=Hide!$H$2,Hide!H23,IF($D$1=Hide!$I$2,Hide!I23,IF($D$1=Hide!$J$2,Hide!J23,IF($D$1=Hide!$N$2,Hide!N23,IF($D$1=Hide!$O$2,Hide!O23,IF($D$1=Hide!$P$2,Hide!P23,IF($D$1=Hide!$Q$2,Hide!Q23,IF($D$1=Hide!$U$2,Hide!U23,IF($D$1=Hide!$V$2,Hide!V23,"N/A")))))))))))))</f>
        <v>-</v>
      </c>
      <c r="E19" s="212" t="str">
        <f>IF($E$1=Hide!$D$2,Hide!D23,IF($E$1=Hide!$E$2,Hide!E23,IF($E$1=Hide!$F$2,Hide!F23,IF($E$1=Hide!$G$2,Hide!G23,IF($E$1=Hide!$H$2,Hide!H23,IF($E$1=Hide!$I$2,Hide!I23,IF($E$1=Hide!$J$2,Hide!J23,IF($E$1=Hide!$N$2,Hide!N23,IF($E$1=Hide!$O$2,Hide!O23,IF($E$1=Hide!$P$2,Hide!P23,IF($E$1=Hide!$Q$2,Hide!Q23,IF($E$1=Hide!$U$2,Hide!U23,IF($E$1=Hide!$V$2,Hide!V23,"N/A")))))))))))))</f>
        <v>-</v>
      </c>
      <c r="F19" s="212" t="str">
        <f>IF($F$1=Hide!$D$2,Hide!D23,IF($F$1=Hide!$E$2,Hide!E23,IF($F$1=Hide!$F$2,Hide!F23,IF($F$1=Hide!$G$2,Hide!G23,IF($F$1=Hide!$H$2,Hide!H23,IF($F$1=Hide!$I$2,Hide!I23,IF($F$1=Hide!$J$2,Hide!J23,IF($F$1=Hide!$N$2,Hide!N23,IF($F$1=Hide!$O$2,Hide!O23,IF($F$1=Hide!$P$2,Hide!P23,IF($F$1=Hide!$Q$2,Hide!Q23,IF($F$1=Hide!$U$2,Hide!U23,IF($F$1=Hide!$V$2,Hide!V23,"N/A")))))))))))))</f>
        <v>-</v>
      </c>
      <c r="G19" s="212">
        <f>IF($G$1=Hide!$D$2,Hide!D23,IF($G$1=Hide!$E$2,Hide!E23,IF($G$1=Hide!$F$2,Hide!F23,IF($G$1=Hide!$G$2,Hide!G23,IF($G$1=Hide!$H$2,Hide!H23,IF($G$1=Hide!$I$2,Hide!I23,IF($G$1=Hide!$J$2,Hide!J23,IF($G$1=Hide!$N$2,Hide!N23,IF($G$1=Hide!$O$2,Hide!O23,IF($G$1=Hide!$P$2,Hide!P23,IF($G$1=Hide!$Q$2,Hide!Q23,IF($G$1=Hide!$U$2,Hide!U23,IF($G$1=Hide!$V$2,Hide!V23,"N/A")))))))))))))</f>
        <v>3.5058572695848556E-3</v>
      </c>
      <c r="H19" s="212" t="str">
        <f>IF($H$1=Hide!$D$2,Hide!D23,IF($H$1=Hide!$E$2,Hide!E23,IF($H$1=Hide!$F$2,Hide!F23,IF($H$1=Hide!$G$2,Hide!G23,IF($H$1=Hide!$H$2,Hide!H23,IF($H$1=Hide!$I$2,Hide!I23,IF($H$1=Hide!$J$2,Hide!J23,IF($H$1=Hide!$N$2,Hide!N23,IF($H$1=Hide!$O$2,Hide!O23,IF($H$1=Hide!$P$2,Hide!P23,IF($H$1=Hide!$Q$2,Hide!Q23,IF($H$1=Hide!$U$2,Hide!U23,IF($H$1=Hide!$V$2,Hide!V23,"N/A")))))))))))))</f>
        <v>N/A</v>
      </c>
    </row>
    <row r="20" spans="1:8" s="105" customFormat="1" x14ac:dyDescent="0.3">
      <c r="A20" s="104" t="s">
        <v>129</v>
      </c>
      <c r="B20" s="104"/>
      <c r="C20" s="160" t="s">
        <v>131</v>
      </c>
      <c r="D20" s="211" t="str">
        <f>IF($E$1=Hide!$D$2,Hide!D26,IF($E$1=Hide!$E$2,Hide!E26,IF($E$1=Hide!$F$2,Hide!F26,IF($E$1=Hide!$G$2,Hide!G26,IF($E$1=Hide!$H$2,Hide!H26,IF($E$1=Hide!$I$2,Hide!I26,IF($E$1=Hide!$J$2,Hide!J26,IF($E$1=Hide!$N$2,Hide!N26,IF($E$1=Hide!$O$2,Hide!O26,IF($E$1=Hide!$P$2,Hide!P26,IF($E$1=Hide!$Q$2,Hide!Q26,IF($E$1=Hide!$U$2,Hide!U26,IF($E$1=Hide!$V$2,Hide!V26,"N/A")))))))))))))</f>
        <v>-</v>
      </c>
      <c r="E20" s="211" t="str">
        <f>IF($E$1=Hide!$D$2,Hide!D26,IF($E$1=Hide!$E$2,Hide!E26,IF($E$1=Hide!$F$2,Hide!F26,IF($E$1=Hide!$G$2,Hide!G26,IF($E$1=Hide!$H$2,Hide!H26,IF($E$1=Hide!$I$2,Hide!I26,IF($E$1=Hide!$J$2,Hide!J26,IF($E$1=Hide!$N$2,Hide!N26,IF($E$1=Hide!$O$2,Hide!O26,IF($E$1=Hide!$P$2,Hide!P26,IF($E$1=Hide!$Q$2,Hide!Q26,IF($E$1=Hide!$U$2,Hide!U26,IF($E$1=Hide!$V$2,Hide!V26,"N/A")))))))))))))</f>
        <v>-</v>
      </c>
      <c r="F20" s="211" t="str">
        <f>IF($F$1=Hide!$D$2,Hide!D26,IF($F$1=Hide!$E$2,Hide!E26,IF($F$1=Hide!$F$2,Hide!F26,IF($F$1=Hide!$G$2,Hide!G26,IF($F$1=Hide!$H$2,Hide!H26,IF($F$1=Hide!$I$2,Hide!I26,IF($F$1=Hide!$J$2,Hide!J26,IF($F$1=Hide!$N$2,Hide!N26,IF($F$1=Hide!$O$2,Hide!O26,IF($F$1=Hide!$P$2,Hide!P26,IF($F$1=Hide!$Q$2,Hide!Q26,IF($F$1=Hide!$U$2,Hide!U26,IF($F$1=Hide!$V$2,Hide!V26,"N/A")))))))))))))</f>
        <v>-</v>
      </c>
      <c r="G20" s="211">
        <f>IF($G$1=Hide!$D$2,Hide!D26,IF($G$1=Hide!$E$2,Hide!E26,IF($G$1=Hide!$F$2,Hide!F26,IF($G$1=Hide!$G$2,Hide!G26,IF($G$1=Hide!$H$2,Hide!H26,IF($G$1=Hide!$I$2,Hide!I26,IF($G$1=Hide!$J$2,Hide!J26,IF($G$1=Hide!$N$2,Hide!N26,IF($G$1=Hide!$O$2,Hide!O26,IF($G$1=Hide!$P$2,Hide!P26,IF($G$1=Hide!$Q$2,Hide!Q26,IF($G$1=Hide!$U$2,Hide!U26,IF($G$1=Hide!$V$2,Hide!V26,"N/A")))))))))))))</f>
        <v>50</v>
      </c>
      <c r="H20" s="211" t="str">
        <f>IF($H$1=Hide!$D$2,Hide!D26,IF($H$1=Hide!$E$2,Hide!E26,IF($H$1=Hide!$F$2,Hide!F26,IF($H$1=Hide!$G$2,Hide!G26,IF($H$1=Hide!$H$2,Hide!H26,IF($H$1=Hide!$I$2,Hide!I26,IF($H$1=Hide!$J$2,Hide!J26,IF($H$1=Hide!$N$2,Hide!N26,IF($H$1=Hide!$O$2,Hide!O26,IF($H$1=Hide!$P$2,Hide!P26,IF($H$1=Hide!$Q$2,Hide!Q26,IF($H$1=Hide!$U$2,Hide!U26,IF($H$1=Hide!$V$2,Hide!V26,"N/A")))))))))))))</f>
        <v>N/A</v>
      </c>
    </row>
    <row r="21" spans="1:8" s="105" customFormat="1" x14ac:dyDescent="0.3">
      <c r="A21" s="104" t="s">
        <v>130</v>
      </c>
      <c r="B21" s="104"/>
      <c r="C21" s="160" t="s">
        <v>131</v>
      </c>
      <c r="D21" s="211" t="str">
        <f>IF($D$1=Hide!$D$2,Hide!D27,IF($D$1=Hide!$E$2,Hide!E27,IF($D$1=Hide!$F$2,Hide!F27,IF($D$1=Hide!$G$2,Hide!G27,IF($D$1=Hide!$H$2,Hide!H27,IF($D$1=Hide!$I$2,Hide!I27,IF($D$1=Hide!$J$2,Hide!J27,IF($D$1=Hide!$N$2,Hide!N27,IF($D$1=Hide!$O$2,Hide!O27,IF($D$1=Hide!$P$2,Hide!P27,IF($D$1=Hide!$Q$2,Hide!Q27,IF($D$1=Hide!$U$2,Hide!U27,IF($D$1=Hide!$V$2,Hide!V27,"N/A")))))))))))))</f>
        <v>-</v>
      </c>
      <c r="E21" s="211" t="str">
        <f>IF($E$1=Hide!$D$2,Hide!D27,IF($E$1=Hide!$E$2,Hide!E27,IF($E$1=Hide!$F$2,Hide!F27,IF($E$1=Hide!$G$2,Hide!G27,IF($E$1=Hide!$H$2,Hide!H27,IF($E$1=Hide!$I$2,Hide!I27,IF($E$1=Hide!$J$2,Hide!J27,IF($E$1=Hide!$N$2,Hide!N27,IF($E$1=Hide!$O$2,Hide!O27,IF($E$1=Hide!$P$2,Hide!P27,IF($E$1=Hide!$Q$2,Hide!Q27,IF($E$1=Hide!$U$2,Hide!U27,IF($E$1=Hide!$V$2,Hide!V27,"N/A")))))))))))))</f>
        <v>-</v>
      </c>
      <c r="F21" s="211" t="str">
        <f>IF($F$1=Hide!$D$2,Hide!D27,IF($F$1=Hide!$E$2,Hide!E27,IF($F$1=Hide!$F$2,Hide!F27,IF($F$1=Hide!$G$2,Hide!G27,IF($F$1=Hide!$H$2,Hide!H27,IF($F$1=Hide!$I$2,Hide!I27,IF($F$1=Hide!$J$2,Hide!J27,IF($F$1=Hide!$N$2,Hide!N27,IF($F$1=Hide!$O$2,Hide!O27,IF($F$1=Hide!$P$2,Hide!P27,IF($F$1=Hide!$Q$2,Hide!Q27,IF($F$1=Hide!$U$2,Hide!U27,IF($F$1=Hide!$V$2,Hide!V27,"N/A")))))))))))))</f>
        <v>-</v>
      </c>
      <c r="G21" s="211">
        <f>IF($G$1=Hide!$D$2,Hide!D27,IF($G$1=Hide!$E$2,Hide!E27,IF($G$1=Hide!$F$2,Hide!F27,IF($G$1=Hide!$G$2,Hide!G27,IF($G$1=Hide!$H$2,Hide!H27,IF($G$1=Hide!$I$2,Hide!I27,IF($G$1=Hide!$J$2,Hide!J27,IF($G$1=Hide!$N$2,Hide!N27,IF($G$1=Hide!$O$2,Hide!O27,IF($G$1=Hide!$P$2,Hide!P27,IF($G$1=Hide!$Q$2,Hide!Q27,IF($G$1=Hide!$U$2,Hide!U27,IF($G$1=Hide!$V$2,Hide!V27,"N/A")))))))))))))</f>
        <v>80</v>
      </c>
      <c r="H21" s="211" t="str">
        <f>IF($H$1=Hide!$D$2,Hide!D27,IF($H$1=Hide!$E$2,Hide!E27,IF($H$1=Hide!$F$2,Hide!F27,IF($H$1=Hide!$G$2,Hide!G27,IF($H$1=Hide!$H$2,Hide!H27,IF($H$1=Hide!$I$2,Hide!I27,IF($H$1=Hide!$J$2,Hide!J27,IF($H$1=Hide!$N$2,Hide!N27,IF($H$1=Hide!$O$2,Hide!O27,IF($H$1=Hide!$P$2,Hide!P27,IF($H$1=Hide!$Q$2,Hide!Q27,IF($H$1=Hide!$U$2,Hide!U27,IF($H$1=Hide!$V$2,Hide!V27,"N/A")))))))))))))</f>
        <v>N/A</v>
      </c>
    </row>
    <row r="22" spans="1:8" s="102" customFormat="1" x14ac:dyDescent="0.3">
      <c r="A22" s="172" t="s">
        <v>73</v>
      </c>
      <c r="B22" s="172"/>
      <c r="C22" s="129" t="s">
        <v>103</v>
      </c>
      <c r="D22" s="211" t="str">
        <f>IF($D$1=Hide!$D$2,Hide!D25,IF($D$1=Hide!$E$2,Hide!E25,IF($D$1=Hide!$F$2,Hide!F25,IF($D$1=Hide!$G$2,Hide!G25,IF($D$1=Hide!$H$2,Hide!H25,IF($D$1=Hide!$I$2,Hide!I25,IF($D$1=Hide!$J$2,Hide!J25,IF($D$1=Hide!$N$2,Hide!N25,IF($D$1=Hide!$O$2,Hide!O25,IF($D$1=Hide!$P$2,Hide!P25,IF($D$1=Hide!$Q$2,Hide!Q25,IF($D$1=Hide!$U$2,Hide!U25,IF($D$1=Hide!$V$2,Hide!V25,"N/A")))))))))))))</f>
        <v>-</v>
      </c>
      <c r="E22" s="211" t="str">
        <f>IF($E$1=Hide!$D$2,Hide!D25,IF($E$1=Hide!$E$2,Hide!E25,IF($E$1=Hide!$F$2,Hide!F25,IF($E$1=Hide!$G$2,Hide!G25,IF($E$1=Hide!$H$2,Hide!H25,IF($E$1=Hide!$I$2,Hide!I25,IF($E$1=Hide!$J$2,Hide!J25,IF($E$1=Hide!$N$2,Hide!N25,IF($E$1=Hide!$O$2,Hide!O25,IF($E$1=Hide!$P$2,Hide!P25,IF($E$1=Hide!$Q$2,Hide!Q25,IF($E$1=Hide!$U$2,Hide!U25,IF($E$1=Hide!$V$2,Hide!V25,"N/A")))))))))))))</f>
        <v>-</v>
      </c>
      <c r="F22" s="211" t="str">
        <f>IF($F$1=Hide!$D$2,Hide!D25,IF($F$1=Hide!$E$2,Hide!E25,IF($F$1=Hide!$F$2,Hide!F25,IF($F$1=Hide!$G$2,Hide!G25,IF($F$1=Hide!$H$2,Hide!H25,IF($F$1=Hide!$I$2,Hide!I25,IF($F$1=Hide!$J$2,Hide!J25,IF($F$1=Hide!$N$2,Hide!N25,IF($F$1=Hide!$O$2,Hide!O25,IF($F$1=Hide!$P$2,Hide!P25,IF($F$1=Hide!$Q$2,Hide!Q25,IF($F$1=Hide!$U$2,Hide!U25,IF($F$1=Hide!$V$2,Hide!V25,"N/A")))))))))))))</f>
        <v>-</v>
      </c>
      <c r="G22" s="211" t="str">
        <f>IF($G$1=Hide!$D$2,Hide!D25,IF($G$1=Hide!$E$2,Hide!E25,IF($G$1=Hide!$F$2,Hide!F25,IF($G$1=Hide!$G$2,Hide!G25,IF($G$1=Hide!$H$2,Hide!H25,IF($G$1=Hide!$I$2,Hide!I25,IF($G$1=Hide!$J$2,Hide!J25,IF($G$1=Hide!$N$2,Hide!N25,IF($G$1=Hide!$O$2,Hide!O25,IF($G$1=Hide!$P$2,Hide!P25,IF($G$1=Hide!$Q$2,Hide!Q25,IF($G$1=Hide!$U$2,Hide!U25,IF($G$1=Hide!$V$2,Hide!V25,"N/A")))))))))))))</f>
        <v>-</v>
      </c>
      <c r="H22" s="211" t="str">
        <f>IF($H$1=Hide!$D$2,Hide!D25,IF($H$1=Hide!$E$2,Hide!E25,IF($H$1=Hide!$F$2,Hide!F25,IF($H$1=Hide!$G$2,Hide!G25,IF($H$1=Hide!$H$2,Hide!H25,IF($H$1=Hide!$I$2,Hide!I25,IF($H$1=Hide!$J$2,Hide!J25,IF($H$1=Hide!$N$2,Hide!N25,IF($H$1=Hide!$O$2,Hide!O25,IF($H$1=Hide!$P$2,Hide!P25,IF($H$1=Hide!$Q$2,Hide!Q25,IF($H$1=Hide!$U$2,Hide!U25,IF($H$1=Hide!$V$2,Hide!V25,"N/A")))))))))))))</f>
        <v>N/A</v>
      </c>
    </row>
    <row r="23" spans="1:8" s="102" customFormat="1" x14ac:dyDescent="0.3">
      <c r="A23" s="273" t="s">
        <v>132</v>
      </c>
      <c r="B23" s="274"/>
      <c r="C23" s="274"/>
      <c r="D23" s="274"/>
      <c r="E23" s="274"/>
      <c r="F23" s="274"/>
      <c r="G23" s="274"/>
      <c r="H23" s="275"/>
    </row>
    <row r="24" spans="1:8" s="102" customFormat="1" x14ac:dyDescent="0.3">
      <c r="A24" s="259" t="s">
        <v>98</v>
      </c>
      <c r="B24" s="182" t="s">
        <v>51</v>
      </c>
      <c r="C24" s="207" t="s">
        <v>154</v>
      </c>
      <c r="D24" s="211" t="str">
        <f>IF($D$1=Hide!$D$2,Hide!D29,IF($D$1=Hide!$E$2,Hide!E29,IF($D$1=Hide!$F$2,Hide!F29,IF($D$1=Hide!$G$2,Hide!G29,IF($D$1=Hide!$H$2,Hide!H29,IF($D$1=Hide!$I$2,Hide!I29,IF($D$1=Hide!$J$2,Hide!J29,IF($D$1=Hide!$N$2,Hide!N29,IF($D$1=Hide!$O$2,Hide!O29,IF($D$1=Hide!$P$2,Hide!P29,IF($D$1=Hide!$Q$2,Hide!Q29,IF($D$1=Hide!$U$2,Hide!U29,IF($D$1=Hide!$V$2,Hide!V29,"N/A")))))))))))))</f>
        <v>-</v>
      </c>
      <c r="E24" s="211">
        <f>IF($E$1=Hide!$D$2,Hide!D29,IF($E$1=Hide!$E$2,Hide!E29,IF($E$1=Hide!$F$2,Hide!F29,IF($E$1=Hide!$G$2,Hide!G29,IF($E$1=Hide!$H$2,Hide!H29,IF($E$1=Hide!$I$2,Hide!I29,IF($E$1=Hide!$J$2,Hide!J29,IF($E$1=Hide!$N$2,Hide!N29,IF($E$1=Hide!$O$2,Hide!O29,IF($E$1=Hide!$P$2,Hide!P29,IF($E$1=Hide!$Q$2,Hide!Q29,IF($E$1=Hide!$U$2,Hide!U29,IF($E$1=Hide!$V$2,Hide!V29,"N/A")))))))))))))</f>
        <v>0.38</v>
      </c>
      <c r="F24" s="211" t="str">
        <f>IF($F$1=Hide!$D$2,Hide!D29,IF($F$1=Hide!$E$2,Hide!E29,IF($F$1=Hide!$F$2,Hide!F29,IF($F$1=Hide!$G$2,Hide!G29,IF($F$1=Hide!$H$2,Hide!H29,IF($F$1=Hide!$I$2,Hide!I29,IF($F$1=Hide!$J$2,Hide!J29,IF($F$1=Hide!$N$2,Hide!N29,IF($F$1=Hide!$O$2,Hide!O29,IF($F$1=Hide!$P$2,Hide!P29,IF($F$1=Hide!$Q$2,Hide!Q29,IF($F$1=Hide!$U$2,Hide!U29,IF($F$1=Hide!$V$2,Hide!V29,"N/A")))))))))))))</f>
        <v>-</v>
      </c>
      <c r="G24" s="211" t="str">
        <f>IF($G$1=Hide!$D$2,Hide!D29,IF($G$1=Hide!$E$2,Hide!E29,IF($G$1=Hide!$F$2,Hide!F29,IF($G$1=Hide!$G$2,Hide!G29,IF($G$1=Hide!$H$2,Hide!H29,IF($G$1=Hide!$I$2,Hide!I29,IF($G$1=Hide!$J$2,Hide!J29,IF($G$1=Hide!$N$2,Hide!N29,IF($G$1=Hide!$O$2,Hide!O29,IF($G$1=Hide!$P$2,Hide!P29,IF($G$1=Hide!$Q$2,Hide!Q29,IF($G$1=Hide!$U$2,Hide!U29,IF($G$1=Hide!$V$2,Hide!V29,"N/A")))))))))))))</f>
        <v>-</v>
      </c>
      <c r="H24" s="211" t="str">
        <f>IF($H$1=Hide!$D$2,Hide!D29,IF($H$1=Hide!$E$2,Hide!E29,IF($H$1=Hide!$F$2,Hide!F29,IF($H$1=Hide!$G$2,Hide!G29,IF($H$1=Hide!$H$2,Hide!H29,IF($H$1=Hide!$I$2,Hide!I29,IF($H$1=Hide!$J$2,Hide!J29,IF($H$1=Hide!$N$2,Hide!N29,IF($H$1=Hide!$O$2,Hide!O29,IF($H$1=Hide!$P$2,Hide!P29,IF($H$1=Hide!$Q$2,Hide!Q29,IF($H$1=Hide!$U$2,Hide!U29,IF($H$1=Hide!$V$2,Hide!V29,"N/A")))))))))))))</f>
        <v>N/A</v>
      </c>
    </row>
    <row r="25" spans="1:8" s="102" customFormat="1" ht="13.8" customHeight="1" x14ac:dyDescent="0.3">
      <c r="A25" s="259"/>
      <c r="B25" s="174" t="s">
        <v>52</v>
      </c>
      <c r="C25" s="178" t="s">
        <v>131</v>
      </c>
      <c r="D25" s="211" t="str">
        <f>IF($D$1=Hide!$D$2,Hide!D30,IF($D$1=Hide!$E$2,Hide!E30,IF($D$1=Hide!$F$2,Hide!F30,IF($D$1=Hide!$G$2,Hide!G30,IF($D$1=Hide!$H$2,Hide!H30,IF($D$1=Hide!$I$2,Hide!I30,IF($D$1=Hide!$J$2,Hide!J30,IF($D$1=Hide!$N$2,Hide!N30,IF($D$1=Hide!$O$2,Hide!O30,IF($D$1=Hide!$P$2,Hide!P30,IF($D$1=Hide!$Q$2,Hide!Q30,IF($D$1=Hide!$U$2,Hide!U30,IF($D$1=Hide!$V$2,Hide!V30,"N/A")))))))))))))</f>
        <v>-</v>
      </c>
      <c r="E25" s="211">
        <f>IF($E$1=Hide!$D$2,Hide!D30,IF($E$1=Hide!$E$2,Hide!E30,IF($E$1=Hide!$F$2,Hide!F30,IF($E$1=Hide!$G$2,Hide!G30,IF($E$1=Hide!$H$2,Hide!H30,IF($E$1=Hide!$I$2,Hide!I30,IF($E$1=Hide!$J$2,Hide!J30,IF($E$1=Hide!$N$2,Hide!N30,IF($E$1=Hide!$O$2,Hide!O30,IF($E$1=Hide!$P$2,Hide!P30,IF($E$1=Hide!$Q$2,Hide!Q30,IF($E$1=Hide!$U$2,Hide!U30,IF($E$1=Hide!$V$2,Hide!V30,"N/A")))))))))))))</f>
        <v>95.3</v>
      </c>
      <c r="F25" s="211" t="str">
        <f>IF($F$1=Hide!$D$2,Hide!D30,IF($F$1=Hide!$E$2,Hide!E30,IF($F$1=Hide!$F$2,Hide!F30,IF($F$1=Hide!$G$2,Hide!G30,IF($F$1=Hide!$H$2,Hide!H30,IF($F$1=Hide!$I$2,Hide!I30,IF($F$1=Hide!$J$2,Hide!J30,IF($F$1=Hide!$N$2,Hide!N30,IF($F$1=Hide!$O$2,Hide!O30,IF($F$1=Hide!$P$2,Hide!P30,IF($F$1=Hide!$Q$2,Hide!Q30,IF($F$1=Hide!$U$2,Hide!U30,IF($F$1=Hide!$V$2,Hide!V30,"N/A")))))))))))))</f>
        <v>-</v>
      </c>
      <c r="G25" s="211" t="str">
        <f>IF($G$1=Hide!$D$2,Hide!D30,IF($G$1=Hide!$E$2,Hide!E30,IF($G$1=Hide!$F$2,Hide!F30,IF($G$1=Hide!$G$2,Hide!G30,IF($G$1=Hide!$H$2,Hide!H30,IF($G$1=Hide!$I$2,Hide!I30,IF($G$1=Hide!$J$2,Hide!J30,IF($G$1=Hide!$N$2,Hide!N30,IF($G$1=Hide!$O$2,Hide!O30,IF($G$1=Hide!$P$2,Hide!P30,IF($G$1=Hide!$Q$2,Hide!Q30,IF($G$1=Hide!$U$2,Hide!U30,IF($G$1=Hide!$V$2,Hide!V30,"N/A")))))))))))))</f>
        <v>-</v>
      </c>
      <c r="H25" s="211" t="str">
        <f>IF($H$1=Hide!$D$2,Hide!D30,IF($H$1=Hide!$E$2,Hide!E30,IF($H$1=Hide!$F$2,Hide!F30,IF($H$1=Hide!$G$2,Hide!G30,IF($H$1=Hide!$H$2,Hide!H30,IF($H$1=Hide!$I$2,Hide!I30,IF($H$1=Hide!$J$2,Hide!J30,IF($H$1=Hide!$N$2,Hide!N30,IF($H$1=Hide!$O$2,Hide!O30,IF($H$1=Hide!$P$2,Hide!P30,IF($H$1=Hide!$Q$2,Hide!Q30,IF($H$1=Hide!$U$2,Hide!U30,IF($H$1=Hide!$V$2,Hide!V30,"N/A")))))))))))))</f>
        <v>N/A</v>
      </c>
    </row>
    <row r="26" spans="1:8" s="102" customFormat="1" ht="13.8" customHeight="1" x14ac:dyDescent="0.3">
      <c r="A26" s="273" t="s">
        <v>136</v>
      </c>
      <c r="B26" s="274"/>
      <c r="C26" s="274"/>
      <c r="D26" s="274"/>
      <c r="E26" s="274"/>
      <c r="F26" s="274"/>
      <c r="G26" s="274"/>
      <c r="H26" s="275"/>
    </row>
    <row r="27" spans="1:8" s="102" customFormat="1" x14ac:dyDescent="0.3">
      <c r="A27" s="259" t="s">
        <v>99</v>
      </c>
      <c r="B27" s="182" t="s">
        <v>54</v>
      </c>
      <c r="C27" s="183" t="s">
        <v>115</v>
      </c>
      <c r="D27" s="211" t="str">
        <f>IF($D$1=Hide!$D$2,Hide!D31,IF($D$1=Hide!$E$2,Hide!E31,IF($D$1=Hide!$F$2,Hide!F31,IF($D$1=Hide!$G$2,Hide!G31,IF($D$1=Hide!$H$2,Hide!H31,IF($D$1=Hide!$I$2,Hide!I31,IF($D$1=Hide!$J$2,Hide!J31,IF($D$1=Hide!$N$2,Hide!N31,IF($D$1=Hide!$O$2,Hide!O31,IF($D$1=Hide!$P$2,Hide!P31,IF($D$1=Hide!$Q$2,Hide!Q31,IF($D$1=Hide!$U$2,Hide!U31,IF($D$1=Hide!$V$2,Hide!V31,"N/A")))))))))))))</f>
        <v>-</v>
      </c>
      <c r="E27" s="211" t="str">
        <f>IF($E$1=Hide!$D$2,Hide!D31,IF($E$1=Hide!$E$2,Hide!E31,IF($E$1=Hide!$F$2,Hide!F31,IF($E$1=Hide!$G$2,Hide!G31,IF($E$1=Hide!$H$2,Hide!H31,IF($E$1=Hide!$I$2,Hide!I31,IF($E$1=Hide!$J$2,Hide!J31,IF($E$1=Hide!$N$2,Hide!N31,IF($E$1=Hide!$O$2,Hide!O31,IF($E$1=Hide!$P$2,Hide!P31,IF($E$1=Hide!$Q$2,Hide!Q31,IF($E$1=Hide!$U$2,Hide!U31,IF($E$1=Hide!$V$2,Hide!V31,"N/A")))))))))))))</f>
        <v>-</v>
      </c>
      <c r="F27" s="211">
        <f>IF($F$1=Hide!$D$2,Hide!D31,IF($F$1=Hide!$E$2,Hide!E31,IF($F$1=Hide!$F$2,Hide!F31,IF($F$1=Hide!$G$2,Hide!G31,IF($F$1=Hide!$H$2,Hide!H31,IF($F$1=Hide!$I$2,Hide!I31,IF($F$1=Hide!$J$2,Hide!J31,IF($F$1=Hide!$N$2,Hide!N31,IF($F$1=Hide!$O$2,Hide!O31,IF($F$1=Hide!$P$2,Hide!P31,IF($F$1=Hide!$Q$2,Hide!Q31,IF($F$1=Hide!$U$2,Hide!U31,IF($F$1=Hide!$V$2,Hide!V31,"N/A")))))))))))))</f>
        <v>2.5</v>
      </c>
      <c r="G27" s="211" t="str">
        <f>IF($G$1=Hide!$D$2,Hide!D31,IF($G$1=Hide!$E$2,Hide!E31,IF($G$1=Hide!$F$2,Hide!F31,IF($G$1=Hide!$G$2,Hide!G31,IF($G$1=Hide!$H$2,Hide!H31,IF($G$1=Hide!$I$2,Hide!I31,IF($G$1=Hide!$J$2,Hide!J31,IF($G$1=Hide!$N$2,Hide!N31,IF($G$1=Hide!$O$2,Hide!O31,IF($G$1=Hide!$P$2,Hide!P31,IF($G$1=Hide!$Q$2,Hide!Q31,IF($G$1=Hide!$U$2,Hide!U31,IF($G$1=Hide!$V$2,Hide!V31,"N/A")))))))))))))</f>
        <v>-</v>
      </c>
      <c r="H27" s="211" t="str">
        <f>IF($H$1=Hide!$D$2,Hide!D31,IF($H$1=Hide!$E$2,Hide!E31,IF($H$1=Hide!$F$2,Hide!F31,IF($H$1=Hide!$G$2,Hide!G31,IF($H$1=Hide!$H$2,Hide!H31,IF($H$1=Hide!$I$2,Hide!I31,IF($H$1=Hide!$J$2,Hide!J31,IF($H$1=Hide!$N$2,Hide!N31,IF($H$1=Hide!$O$2,Hide!O31,IF($H$1=Hide!$P$2,Hide!P31,IF($H$1=Hide!$Q$2,Hide!Q31,IF($H$1=Hide!$U$2,Hide!U31,IF($H$1=Hide!$V$2,Hide!V31,"N/A")))))))))))))</f>
        <v>N/A</v>
      </c>
    </row>
    <row r="28" spans="1:8" s="102" customFormat="1" x14ac:dyDescent="0.3">
      <c r="A28" s="260"/>
      <c r="B28" s="185" t="s">
        <v>55</v>
      </c>
      <c r="C28" s="187" t="s">
        <v>115</v>
      </c>
      <c r="D28" s="211" t="str">
        <f>IF($D$1=Hide!$D$2,Hide!D32,IF($D$1=Hide!$E$2,Hide!E32,IF($D$1=Hide!$F$2,Hide!F32,IF($D$1=Hide!$G$2,Hide!G32,IF($D$1=Hide!$H$2,Hide!H32,IF($D$1=Hide!$I$2,Hide!I32,IF($D$1=Hide!$J$2,Hide!J32,IF($D$1=Hide!$N$2,Hide!N32,IF($D$1=Hide!$O$2,Hide!O32,IF($D$1=Hide!$P$2,Hide!P32,IF($D$1=Hide!$Q$2,Hide!Q32,IF($D$1=Hide!$U$2,Hide!U32,IF($D$1=Hide!$V$2,Hide!V32,"N/A")))))))))))))</f>
        <v>-</v>
      </c>
      <c r="E28" s="211" t="str">
        <f>IF($E$1=Hide!$D$2,Hide!D32,IF($E$1=Hide!$E$2,Hide!E32,IF($E$1=Hide!$F$2,Hide!F32,IF($E$1=Hide!$G$2,Hide!G32,IF($E$1=Hide!$H$2,Hide!H32,IF($E$1=Hide!$I$2,Hide!I32,IF($E$1=Hide!$J$2,Hide!J32,IF($E$1=Hide!$N$2,Hide!N32,IF($E$1=Hide!$O$2,Hide!O32,IF($E$1=Hide!$P$2,Hide!P32,IF($E$1=Hide!$Q$2,Hide!Q32,IF($E$1=Hide!$U$2,Hide!U32,IF($E$1=Hide!$V$2,Hide!V32,"N/A")))))))))))))</f>
        <v>-</v>
      </c>
      <c r="F28" s="211">
        <f>IF($F$1=Hide!$D$2,Hide!D32,IF($F$1=Hide!$E$2,Hide!E32,IF($F$1=Hide!$F$2,Hide!F32,IF($F$1=Hide!$G$2,Hide!G32,IF($F$1=Hide!$H$2,Hide!H32,IF($F$1=Hide!$I$2,Hide!I32,IF($F$1=Hide!$J$2,Hide!J32,IF($F$1=Hide!$N$2,Hide!N32,IF($F$1=Hide!$O$2,Hide!O32,IF($F$1=Hide!$P$2,Hide!P32,IF($F$1=Hide!$Q$2,Hide!Q32,IF($F$1=Hide!$U$2,Hide!U32,IF($F$1=Hide!$V$2,Hide!V32,"N/A")))))))))))))</f>
        <v>10</v>
      </c>
      <c r="G28" s="211" t="str">
        <f>IF($G$1=Hide!$D$2,Hide!D32,IF($G$1=Hide!$E$2,Hide!E32,IF($G$1=Hide!$F$2,Hide!F32,IF($G$1=Hide!$G$2,Hide!G32,IF($G$1=Hide!$H$2,Hide!H32,IF($G$1=Hide!$I$2,Hide!I32,IF($G$1=Hide!$J$2,Hide!J32,IF($G$1=Hide!$N$2,Hide!N32,IF($G$1=Hide!$O$2,Hide!O32,IF($G$1=Hide!$P$2,Hide!P32,IF($G$1=Hide!$Q$2,Hide!Q32,IF($G$1=Hide!$U$2,Hide!U32,IF($G$1=Hide!$V$2,Hide!V32,"N/A")))))))))))))</f>
        <v>-</v>
      </c>
      <c r="H28" s="211" t="str">
        <f>IF($H$1=Hide!$D$2,Hide!D32,IF($H$1=Hide!$E$2,Hide!E32,IF($H$1=Hide!$F$2,Hide!F32,IF($H$1=Hide!$G$2,Hide!G32,IF($H$1=Hide!$H$2,Hide!H32,IF($H$1=Hide!$I$2,Hide!I32,IF($H$1=Hide!$J$2,Hide!J32,IF($H$1=Hide!$N$2,Hide!N32,IF($H$1=Hide!$O$2,Hide!O32,IF($H$1=Hide!$P$2,Hide!P32,IF($H$1=Hide!$Q$2,Hide!Q32,IF($H$1=Hide!$U$2,Hide!U32,IF($H$1=Hide!$V$2,Hide!V32,"N/A")))))))))))))</f>
        <v>N/A</v>
      </c>
    </row>
    <row r="29" spans="1:8" s="105" customFormat="1" x14ac:dyDescent="0.3">
      <c r="A29" s="53" t="s">
        <v>56</v>
      </c>
      <c r="B29" s="186"/>
      <c r="C29" s="184" t="s">
        <v>134</v>
      </c>
      <c r="D29" s="211" t="str">
        <f>IF($D$1=Hide!$D$2,Hide!D33,IF($D$1=Hide!$E$2,Hide!E33,IF($D$1=Hide!$F$2,Hide!F33,IF($D$1=Hide!$G$2,Hide!G33,IF($D$1=Hide!$H$2,Hide!H33,IF($D$1=Hide!$I$2,Hide!I33,IF($D$1=Hide!$J$2,Hide!J33,IF($D$1=Hide!$N$2,Hide!N33,IF($D$1=Hide!$O$2,Hide!O33,IF($D$1=Hide!$P$2,Hide!P33,IF($D$1=Hide!$Q$2,Hide!Q33,IF($D$1=Hide!$U$2,Hide!U33,IF($D$1=Hide!$V$2,Hide!V33,"N/A")))))))))))))</f>
        <v>-</v>
      </c>
      <c r="E29" s="211" t="str">
        <f>IF($E$1=Hide!$D$2,Hide!D33,IF($E$1=Hide!$E$2,Hide!E33,IF($E$1=Hide!$F$2,Hide!F33,IF($E$1=Hide!$G$2,Hide!G33,IF($E$1=Hide!$H$2,Hide!H33,IF($E$1=Hide!$I$2,Hide!I33,IF($E$1=Hide!$J$2,Hide!J33,IF($E$1=Hide!$N$2,Hide!N33,IF($E$1=Hide!$O$2,Hide!O33,IF($E$1=Hide!$P$2,Hide!P33,IF($E$1=Hide!$Q$2,Hide!Q33,IF($E$1=Hide!$U$2,Hide!U33,IF($E$1=Hide!$V$2,Hide!V33,"N/A")))))))))))))</f>
        <v>-</v>
      </c>
      <c r="F29" s="211">
        <f>IF($F$1=Hide!$D$2,Hide!D33,IF($F$1=Hide!$E$2,Hide!E33,IF($F$1=Hide!$F$2,Hide!F33,IF($F$1=Hide!$G$2,Hide!G33,IF($F$1=Hide!$H$2,Hide!H33,IF($F$1=Hide!$I$2,Hide!I33,IF($F$1=Hide!$J$2,Hide!J33,IF($F$1=Hide!$N$2,Hide!N33,IF($F$1=Hide!$O$2,Hide!O33,IF($F$1=Hide!$P$2,Hide!P33,IF($F$1=Hide!$Q$2,Hide!Q33,IF($F$1=Hide!$U$2,Hide!U33,IF($F$1=Hide!$V$2,Hide!V33,"N/A")))))))))))))</f>
        <v>2.99</v>
      </c>
      <c r="G29" s="211" t="str">
        <f>IF($G$1=Hide!$D$2,Hide!D33,IF($G$1=Hide!$E$2,Hide!E33,IF($G$1=Hide!$F$2,Hide!F33,IF($G$1=Hide!$G$2,Hide!G33,IF($G$1=Hide!$H$2,Hide!H33,IF($G$1=Hide!$I$2,Hide!I33,IF($G$1=Hide!$J$2,Hide!J33,IF($G$1=Hide!$N$2,Hide!N33,IF($G$1=Hide!$O$2,Hide!O33,IF($G$1=Hide!$P$2,Hide!P33,IF($G$1=Hide!$Q$2,Hide!Q33,IF($G$1=Hide!$U$2,Hide!U33,IF($G$1=Hide!$V$2,Hide!V33,"N/A")))))))))))))</f>
        <v>-</v>
      </c>
      <c r="H29" s="211" t="str">
        <f>IF($H$1=Hide!$D$2,Hide!D33,IF($H$1=Hide!$E$2,Hide!E33,IF($H$1=Hide!$F$2,Hide!F33,IF($H$1=Hide!$G$2,Hide!G33,IF($H$1=Hide!$H$2,Hide!H33,IF($H$1=Hide!$I$2,Hide!I33,IF($H$1=Hide!$J$2,Hide!J33,IF($H$1=Hide!$N$2,Hide!N33,IF($H$1=Hide!$O$2,Hide!O33,IF($H$1=Hide!$P$2,Hide!P33,IF($H$1=Hide!$Q$2,Hide!Q33,IF($H$1=Hide!$U$2,Hide!U33,IF($H$1=Hide!$V$2,Hide!V33,"N/A")))))))))))))</f>
        <v>N/A</v>
      </c>
    </row>
    <row r="30" spans="1:8" s="102" customFormat="1" x14ac:dyDescent="0.3">
      <c r="A30" s="96"/>
      <c r="B30" s="96"/>
      <c r="C30" s="96"/>
      <c r="D30" s="96"/>
      <c r="E30" s="96"/>
      <c r="F30" s="96"/>
      <c r="G30" s="96"/>
      <c r="H30" s="96"/>
    </row>
    <row r="31" spans="1:8" s="102" customFormat="1" x14ac:dyDescent="0.3">
      <c r="A31" s="96"/>
      <c r="B31" s="96"/>
      <c r="C31" s="96"/>
      <c r="D31" s="96"/>
      <c r="E31" s="96"/>
      <c r="F31" s="96"/>
      <c r="G31" s="96"/>
      <c r="H31" s="96"/>
    </row>
    <row r="32" spans="1:8" s="102" customFormat="1" x14ac:dyDescent="0.3">
      <c r="A32" s="96"/>
      <c r="B32" s="96"/>
      <c r="C32" s="96"/>
      <c r="D32" s="96"/>
      <c r="E32" s="96"/>
      <c r="F32" s="96"/>
      <c r="G32" s="96"/>
      <c r="H32" s="96"/>
    </row>
    <row r="33" spans="1:8" s="102" customFormat="1" x14ac:dyDescent="0.3">
      <c r="A33" s="96"/>
      <c r="B33" s="96"/>
      <c r="C33" s="96"/>
      <c r="D33" s="101"/>
      <c r="E33" s="96"/>
      <c r="F33" s="96"/>
      <c r="G33" s="96"/>
      <c r="H33" s="96"/>
    </row>
    <row r="34" spans="1:8" s="102" customFormat="1" x14ac:dyDescent="0.3">
      <c r="A34" s="96"/>
      <c r="B34" s="96"/>
      <c r="C34" s="96"/>
      <c r="D34" s="101"/>
      <c r="E34" s="96"/>
      <c r="F34" s="96"/>
      <c r="G34" s="96"/>
      <c r="H34" s="96"/>
    </row>
    <row r="35" spans="1:8" s="102" customFormat="1" x14ac:dyDescent="0.3">
      <c r="A35" s="96"/>
      <c r="B35" s="96"/>
      <c r="C35" s="96"/>
      <c r="D35" s="101"/>
      <c r="E35" s="96"/>
      <c r="F35" s="96"/>
      <c r="G35" s="96"/>
      <c r="H35" s="96"/>
    </row>
    <row r="36" spans="1:8" s="107" customFormat="1" x14ac:dyDescent="0.3">
      <c r="A36" s="96"/>
      <c r="B36" s="96"/>
      <c r="C36" s="96"/>
      <c r="D36" s="101"/>
      <c r="E36" s="96"/>
      <c r="F36" s="96"/>
      <c r="G36" s="96"/>
      <c r="H36" s="96"/>
    </row>
    <row r="37" spans="1:8" s="105" customFormat="1" x14ac:dyDescent="0.3">
      <c r="A37" s="96"/>
      <c r="B37" s="96"/>
      <c r="C37" s="96"/>
      <c r="D37" s="101"/>
      <c r="E37" s="96"/>
      <c r="F37" s="96"/>
      <c r="G37" s="96"/>
      <c r="H37" s="96"/>
    </row>
    <row r="38" spans="1:8" s="105" customFormat="1" x14ac:dyDescent="0.3">
      <c r="A38" s="96"/>
      <c r="B38" s="96"/>
      <c r="C38" s="96"/>
      <c r="D38" s="101"/>
      <c r="E38" s="96"/>
      <c r="F38" s="96"/>
      <c r="G38" s="96"/>
      <c r="H38" s="96"/>
    </row>
    <row r="39" spans="1:8" s="102" customFormat="1" x14ac:dyDescent="0.3">
      <c r="A39" s="96"/>
      <c r="B39" s="96"/>
      <c r="C39" s="96"/>
      <c r="D39" s="101"/>
      <c r="E39" s="96"/>
      <c r="F39" s="96"/>
      <c r="G39" s="96"/>
      <c r="H39" s="96"/>
    </row>
    <row r="42" spans="1:8" x14ac:dyDescent="0.3">
      <c r="D42" s="97"/>
    </row>
    <row r="43" spans="1:8" x14ac:dyDescent="0.3">
      <c r="A43" s="98"/>
      <c r="B43" s="98"/>
      <c r="C43" s="98"/>
      <c r="D43" s="99"/>
    </row>
    <row r="44" spans="1:8" x14ac:dyDescent="0.3">
      <c r="A44" s="100"/>
      <c r="B44" s="100"/>
      <c r="C44" s="100"/>
    </row>
  </sheetData>
  <mergeCells count="11">
    <mergeCell ref="A7:A8"/>
    <mergeCell ref="A27:A28"/>
    <mergeCell ref="A10:A12"/>
    <mergeCell ref="A14:A15"/>
    <mergeCell ref="A1:C1"/>
    <mergeCell ref="A24:A25"/>
    <mergeCell ref="A3:A4"/>
    <mergeCell ref="A17:H17"/>
    <mergeCell ref="A18:H18"/>
    <mergeCell ref="A23:H23"/>
    <mergeCell ref="A26:H26"/>
  </mergeCells>
  <phoneticPr fontId="35" type="noConversion"/>
  <conditionalFormatting sqref="D4">
    <cfRule type="expression" dxfId="148" priority="187">
      <formula>NOT(OR(D4=300, D4=1000, D4=900, D4=150, D4=3000, D4=700, D4=310, D4=20, D4=150, D4=45, D4=600, D4=150, D4=10.58, D4=20))</formula>
    </cfRule>
    <cfRule type="containsText" dxfId="147" priority="186" stopIfTrue="1" operator="containsText" text="N/A">
      <formula>NOT(ISERROR(SEARCH("N/A",D4)))</formula>
    </cfRule>
  </conditionalFormatting>
  <conditionalFormatting sqref="D5">
    <cfRule type="containsText" dxfId="146" priority="184" stopIfTrue="1" operator="containsText" text="N/A">
      <formula>NOT(ISERROR(SEARCH("N/A",D5)))</formula>
    </cfRule>
    <cfRule type="expression" dxfId="145" priority="185">
      <formula>NOT(OR(D5=24.6, D5=64, D5=30, D5=13, D5=240, D5=260, D5=114, D5=6, D5=160, D5=100, D5=24, D5=13, D5=25.06, D5=38.8))</formula>
    </cfRule>
  </conditionalFormatting>
  <conditionalFormatting sqref="D6">
    <cfRule type="containsText" dxfId="144" priority="182" stopIfTrue="1" operator="containsText" text="N/A">
      <formula>NOT(ISERROR(SEARCH("N/A",D6)))</formula>
    </cfRule>
    <cfRule type="expression" dxfId="143" priority="183">
      <formula>NOT(OR(D6=20, D6=13, D6=5, D6=25, D6=10))</formula>
    </cfRule>
  </conditionalFormatting>
  <conditionalFormatting sqref="D7">
    <cfRule type="containsText" dxfId="142" priority="180" stopIfTrue="1" operator="containsText" text="N/A">
      <formula>NOT(ISERROR(SEARCH("N/A",D7)))</formula>
    </cfRule>
    <cfRule type="expression" dxfId="141" priority="181">
      <formula>NOT(OR(D7=0))</formula>
    </cfRule>
  </conditionalFormatting>
  <conditionalFormatting sqref="D8">
    <cfRule type="containsText" dxfId="140" priority="178" stopIfTrue="1" operator="containsText" text="N/A">
      <formula>NOT(ISERROR(SEARCH("N/A",D8)))</formula>
    </cfRule>
    <cfRule type="expression" dxfId="139" priority="179">
      <formula>NOT(OR(D8=15, D8=10, D8=4, D8=19, D8=8))</formula>
    </cfRule>
  </conditionalFormatting>
  <conditionalFormatting sqref="D11">
    <cfRule type="containsText" dxfId="138" priority="176" stopIfTrue="1" operator="containsText" text="N/A">
      <formula>NOT(ISERROR(SEARCH("N/A",D11)))</formula>
    </cfRule>
    <cfRule type="expression" dxfId="137" priority="177">
      <formula>NOT(OR(D11=1000))</formula>
    </cfRule>
  </conditionalFormatting>
  <conditionalFormatting sqref="D12">
    <cfRule type="containsText" dxfId="136" priority="174" stopIfTrue="1" operator="containsText" text="N/A">
      <formula>NOT(ISERROR(SEARCH("N/A",D12)))</formula>
    </cfRule>
    <cfRule type="expression" dxfId="135" priority="175">
      <formula>NOT(OR(D12=0))</formula>
    </cfRule>
  </conditionalFormatting>
  <conditionalFormatting sqref="D13">
    <cfRule type="containsText" dxfId="134" priority="172" stopIfTrue="1" operator="containsText" text="N/A">
      <formula>NOT(ISERROR(SEARCH("N/A",D13)))</formula>
    </cfRule>
    <cfRule type="expression" dxfId="133" priority="173">
      <formula>NOT(OR(D13=0.4, D13=0.5, D13=0.2, D13=0.25, D13=0, D13=0.033, D13=0.1, D13=0.058))</formula>
    </cfRule>
  </conditionalFormatting>
  <conditionalFormatting sqref="E7:H7">
    <cfRule type="containsText" dxfId="132" priority="156" stopIfTrue="1" operator="containsText" text="N/A">
      <formula>NOT(ISERROR(SEARCH("N/A",E7)))</formula>
    </cfRule>
    <cfRule type="expression" dxfId="131" priority="157">
      <formula>NOT(OR(E7=0))</formula>
    </cfRule>
  </conditionalFormatting>
  <conditionalFormatting sqref="E12:H12">
    <cfRule type="containsText" dxfId="130" priority="150" stopIfTrue="1" operator="containsText" text="N/A">
      <formula>NOT(ISERROR(SEARCH("N/A",E12)))</formula>
    </cfRule>
    <cfRule type="expression" dxfId="129" priority="151">
      <formula>NOT(OR(E12=0))</formula>
    </cfRule>
  </conditionalFormatting>
  <conditionalFormatting sqref="D14">
    <cfRule type="containsText" dxfId="128" priority="136" stopIfTrue="1" operator="containsText" text="N/A">
      <formula>NOT(ISERROR(SEARCH("N/A",D14)))</formula>
    </cfRule>
    <cfRule type="expression" dxfId="127" priority="137">
      <formula>NOT(OR(D14=35, D14=15.67, D14=29, D14=50, D14=34.1))</formula>
    </cfRule>
  </conditionalFormatting>
  <conditionalFormatting sqref="D15">
    <cfRule type="containsText" dxfId="126" priority="130" stopIfTrue="1" operator="containsText" text="N/A">
      <formula>NOT(ISERROR(SEARCH("N/A",D15)))</formula>
    </cfRule>
  </conditionalFormatting>
  <conditionalFormatting sqref="D16">
    <cfRule type="containsText" dxfId="125" priority="127" stopIfTrue="1" operator="containsText" text="N/A">
      <formula>NOT(ISERROR(SEARCH("N/A",D16)))</formula>
    </cfRule>
    <cfRule type="expression" dxfId="124" priority="128">
      <formula>NOT(OR(D16=12, D16=1, D16=0.5, D16=10, D16=0.6, D16=2))</formula>
    </cfRule>
  </conditionalFormatting>
  <conditionalFormatting sqref="E15:H15">
    <cfRule type="containsText" dxfId="123" priority="125" stopIfTrue="1" operator="containsText" text="N/A">
      <formula>NOT(ISERROR(SEARCH("N/A",E15)))</formula>
    </cfRule>
  </conditionalFormatting>
  <conditionalFormatting sqref="D19">
    <cfRule type="containsText" dxfId="122" priority="119" stopIfTrue="1" operator="containsText" text="N/A">
      <formula>NOT(ISERROR(SEARCH("N/A",D19)))</formula>
    </cfRule>
  </conditionalFormatting>
  <conditionalFormatting sqref="E19:H19">
    <cfRule type="containsText" dxfId="121" priority="115" stopIfTrue="1" operator="containsText" text="N/A">
      <formula>NOT(ISERROR(SEARCH("N/A",E19)))</formula>
    </cfRule>
  </conditionalFormatting>
  <conditionalFormatting sqref="D20">
    <cfRule type="containsText" dxfId="120" priority="110" stopIfTrue="1" operator="containsText" text="N/A">
      <formula>NOT(ISERROR(SEARCH("N/A",D20)))</formula>
    </cfRule>
    <cfRule type="expression" dxfId="119" priority="111">
      <formula>NOT(OR(D20=50, D20=10))</formula>
    </cfRule>
  </conditionalFormatting>
  <conditionalFormatting sqref="D21">
    <cfRule type="containsText" dxfId="118" priority="104" stopIfTrue="1" operator="containsText" text="N/A">
      <formula>NOT(ISERROR(SEARCH("N/A",D21)))</formula>
    </cfRule>
    <cfRule type="expression" dxfId="117" priority="105">
      <formula>NOT(OR(D21=80, D21=90, D21=99.99))</formula>
    </cfRule>
  </conditionalFormatting>
  <conditionalFormatting sqref="D22">
    <cfRule type="containsText" dxfId="116" priority="98" stopIfTrue="1" operator="containsText" text="N/A">
      <formula>NOT(ISERROR(SEARCH("N/A",D22)))</formula>
    </cfRule>
  </conditionalFormatting>
  <conditionalFormatting sqref="E22:H22">
    <cfRule type="containsText" dxfId="115" priority="93" stopIfTrue="1" operator="containsText" text="N/A">
      <formula>NOT(ISERROR(SEARCH("N/A",E22)))</formula>
    </cfRule>
  </conditionalFormatting>
  <conditionalFormatting sqref="D24">
    <cfRule type="containsText" dxfId="114" priority="88" stopIfTrue="1" operator="containsText" text="N/A">
      <formula>NOT(ISERROR(SEARCH("N/A",D24)))</formula>
    </cfRule>
    <cfRule type="expression" dxfId="113" priority="89">
      <formula>NOT(OR(D24=0.38))</formula>
    </cfRule>
  </conditionalFormatting>
  <conditionalFormatting sqref="E24:H24">
    <cfRule type="containsText" dxfId="112" priority="85" stopIfTrue="1" operator="containsText" text="N/A">
      <formula>NOT(ISERROR(SEARCH("N/A",E24)))</formula>
    </cfRule>
    <cfRule type="expression" dxfId="111" priority="86">
      <formula>NOT(OR(E24=0.38))</formula>
    </cfRule>
  </conditionalFormatting>
  <conditionalFormatting sqref="D25">
    <cfRule type="containsText" dxfId="110" priority="82" stopIfTrue="1" operator="containsText" text="N/A">
      <formula>NOT(ISERROR(SEARCH("N/A",D25)))</formula>
    </cfRule>
    <cfRule type="expression" dxfId="109" priority="83">
      <formula>NOT(OR(D25=95.3))</formula>
    </cfRule>
  </conditionalFormatting>
  <conditionalFormatting sqref="E25:H25">
    <cfRule type="containsText" dxfId="108" priority="79" stopIfTrue="1" operator="containsText" text="N/A">
      <formula>NOT(ISERROR(SEARCH("N/A",E25)))</formula>
    </cfRule>
    <cfRule type="expression" dxfId="107" priority="80">
      <formula>NOT(OR(E25=95.3))</formula>
    </cfRule>
  </conditionalFormatting>
  <conditionalFormatting sqref="D27">
    <cfRule type="containsText" dxfId="106" priority="76" stopIfTrue="1" operator="containsText" text="N/A">
      <formula>NOT(ISERROR(SEARCH("N/A",D27)))</formula>
    </cfRule>
    <cfRule type="expression" dxfId="105" priority="77">
      <formula>NOT(OR(D27=2.5))</formula>
    </cfRule>
  </conditionalFormatting>
  <conditionalFormatting sqref="E27:H27">
    <cfRule type="containsText" dxfId="104" priority="73" stopIfTrue="1" operator="containsText" text="N/A">
      <formula>NOT(ISERROR(SEARCH("N/A",E27)))</formula>
    </cfRule>
    <cfRule type="expression" dxfId="103" priority="74">
      <formula>NOT(OR(E27=2.5))</formula>
    </cfRule>
  </conditionalFormatting>
  <conditionalFormatting sqref="D28">
    <cfRule type="containsText" dxfId="102" priority="70" stopIfTrue="1" operator="containsText" text="N/A">
      <formula>NOT(ISERROR(SEARCH("N/A",D28)))</formula>
    </cfRule>
    <cfRule type="expression" dxfId="101" priority="71">
      <formula>NOT(OR(D28=10))</formula>
    </cfRule>
  </conditionalFormatting>
  <conditionalFormatting sqref="E28:H28">
    <cfRule type="containsText" dxfId="100" priority="67" stopIfTrue="1" operator="containsText" text="N/A">
      <formula>NOT(ISERROR(SEARCH("N/A",E28)))</formula>
    </cfRule>
    <cfRule type="expression" dxfId="99" priority="68">
      <formula>NOT(OR(E28=10))</formula>
    </cfRule>
  </conditionalFormatting>
  <conditionalFormatting sqref="D29">
    <cfRule type="containsText" dxfId="98" priority="64" stopIfTrue="1" operator="containsText" text="N/A">
      <formula>NOT(ISERROR(SEARCH("N/A",D29)))</formula>
    </cfRule>
    <cfRule type="expression" dxfId="97" priority="65">
      <formula>NOT(OR(D29=2.99))</formula>
    </cfRule>
  </conditionalFormatting>
  <conditionalFormatting sqref="E29:H29">
    <cfRule type="containsText" dxfId="96" priority="61" stopIfTrue="1" operator="containsText" text="N/A">
      <formula>NOT(ISERROR(SEARCH("N/A",E29)))</formula>
    </cfRule>
    <cfRule type="expression" dxfId="95" priority="62">
      <formula>NOT(OR(E29=2.99))</formula>
    </cfRule>
  </conditionalFormatting>
  <conditionalFormatting sqref="E11:H11">
    <cfRule type="containsText" dxfId="94" priority="54" stopIfTrue="1" operator="containsText" text="N/A">
      <formula>NOT(ISERROR(SEARCH("N/A",E11)))</formula>
    </cfRule>
    <cfRule type="expression" dxfId="93" priority="55">
      <formula>NOT(OR(E11=1000))</formula>
    </cfRule>
  </conditionalFormatting>
  <conditionalFormatting sqref="E4:H4">
    <cfRule type="containsText" dxfId="92" priority="43" stopIfTrue="1" operator="containsText" text="N/A">
      <formula>NOT(ISERROR(SEARCH("N/A",E4)))</formula>
    </cfRule>
    <cfRule type="expression" dxfId="91" priority="44">
      <formula>NOT(OR(E4=300, E4=1000, E4=900, E4=150, E4=3000, E4=700, E4=310, E4=20, E4=150, E4=45, E4=600, E4=150, E4=10.58, E4=20))</formula>
    </cfRule>
  </conditionalFormatting>
  <conditionalFormatting sqref="E5:H5">
    <cfRule type="containsText" dxfId="90" priority="41" stopIfTrue="1" operator="containsText" text="N/A">
      <formula>NOT(ISERROR(SEARCH("N/A",E5)))</formula>
    </cfRule>
    <cfRule type="expression" dxfId="89" priority="42">
      <formula>NOT(OR(E5=24.6, E5=64, E5=30, E5=13, E5=240, E5=260, E5=114, E5=6, E5=160, E5=100, E5=24, E5=13, E5=25.06, E5=38.8))</formula>
    </cfRule>
  </conditionalFormatting>
  <conditionalFormatting sqref="E6:H6">
    <cfRule type="containsText" dxfId="88" priority="39" stopIfTrue="1" operator="containsText" text="N/A">
      <formula>NOT(ISERROR(SEARCH("N/A",E6)))</formula>
    </cfRule>
    <cfRule type="expression" dxfId="87" priority="40">
      <formula>NOT(OR(E6=20, E6=13, E6=5, E6=25, E6=10))</formula>
    </cfRule>
  </conditionalFormatting>
  <conditionalFormatting sqref="E8:H8">
    <cfRule type="containsText" dxfId="86" priority="37" stopIfTrue="1" operator="containsText" text="N/A">
      <formula>NOT(ISERROR(SEARCH("N/A",E8)))</formula>
    </cfRule>
    <cfRule type="expression" dxfId="85" priority="38">
      <formula>NOT(OR(E8=15, E8=10, E8=4, E8=19, E8=8))</formula>
    </cfRule>
  </conditionalFormatting>
  <conditionalFormatting sqref="E16:H16">
    <cfRule type="containsText" dxfId="84" priority="23" stopIfTrue="1" operator="containsText" text="N/A">
      <formula>NOT(ISERROR(SEARCH("N/A",E16)))</formula>
    </cfRule>
    <cfRule type="expression" dxfId="83" priority="24">
      <formula>NOT(OR(E16=12, E16=1, E16=0.5, E16=10, E16=0.6, E16=2))</formula>
    </cfRule>
  </conditionalFormatting>
  <conditionalFormatting sqref="E21:H21">
    <cfRule type="containsText" dxfId="82" priority="20" stopIfTrue="1" operator="containsText" text="N/A">
      <formula>NOT(ISERROR(SEARCH("N/A",E21)))</formula>
    </cfRule>
    <cfRule type="expression" dxfId="81" priority="21">
      <formula>NOT(OR(E21=80, E21=90, E21=99.99))</formula>
    </cfRule>
  </conditionalFormatting>
  <conditionalFormatting sqref="E13:H13">
    <cfRule type="containsText" dxfId="80" priority="14" stopIfTrue="1" operator="containsText" text="N/A">
      <formula>NOT(ISERROR(SEARCH("N/A",E13)))</formula>
    </cfRule>
    <cfRule type="expression" dxfId="79" priority="15">
      <formula>NOT(OR(E13=0.4, E13=0.5, E13=0.2, E13=0.25, E13=0, E13=0.033, E13=0.1, E13=0.058))</formula>
    </cfRule>
  </conditionalFormatting>
  <conditionalFormatting sqref="E20:H20">
    <cfRule type="containsText" dxfId="78" priority="11" stopIfTrue="1" operator="containsText" text="N/A">
      <formula>NOT(ISERROR(SEARCH("N/A",E20)))</formula>
    </cfRule>
    <cfRule type="expression" dxfId="77" priority="12">
      <formula>NOT(OR(E20=50, E20=10))</formula>
    </cfRule>
  </conditionalFormatting>
  <conditionalFormatting sqref="E14:H14">
    <cfRule type="containsText" dxfId="76" priority="2" stopIfTrue="1" operator="containsText" text="N/A">
      <formula>NOT(ISERROR(SEARCH("N/A",E14)))</formula>
    </cfRule>
    <cfRule type="expression" dxfId="75" priority="3">
      <formula>NOT(OR(E14=35, E14=15.67, E14=29, E14=50, E14=34.1))</formula>
    </cfRule>
  </conditionalFormatting>
  <pageMargins left="0.75000000000000011" right="0.75000000000000011" top="1" bottom="1" header="0.5" footer="0.5"/>
  <pageSetup paperSize="9" scale="18" orientation="portrait" horizontalDpi="4294967292" verticalDpi="4294967292" r:id="rId1"/>
  <extLst>
    <ext xmlns:x14="http://schemas.microsoft.com/office/spreadsheetml/2009/9/main" uri="{78C0D931-6437-407d-A8EE-F0AAD7539E65}">
      <x14:conditionalFormattings>
        <x14:conditionalFormatting xmlns:xm="http://schemas.microsoft.com/office/excel/2006/main">
          <x14:cfRule type="containsText" priority="143" stopIfTrue="1" operator="containsText" id="{FA7801A5-3288-4E9C-AF63-EDF9FB0DCE77}">
            <xm:f>NOT(ISERROR(SEARCH("-",D13)))</xm:f>
            <xm:f>"-"</xm:f>
            <x14:dxf>
              <fill>
                <patternFill patternType="lightDown"/>
              </fill>
            </x14:dxf>
          </x14:cfRule>
          <xm:sqref>D13</xm:sqref>
        </x14:conditionalFormatting>
        <x14:conditionalFormatting xmlns:xm="http://schemas.microsoft.com/office/excel/2006/main">
          <x14:cfRule type="containsText" priority="135" stopIfTrue="1" operator="containsText" id="{69D4870D-4A1E-4291-88D8-08E64C4406CD}">
            <xm:f>NOT(ISERROR(SEARCH("-",D14)))</xm:f>
            <xm:f>"-"</xm:f>
            <x14:dxf>
              <fill>
                <patternFill patternType="lightDown"/>
              </fill>
            </x14:dxf>
          </x14:cfRule>
          <xm:sqref>D14</xm:sqref>
        </x14:conditionalFormatting>
        <x14:conditionalFormatting xmlns:xm="http://schemas.microsoft.com/office/excel/2006/main">
          <x14:cfRule type="containsText" priority="129" stopIfTrue="1" operator="containsText" id="{6BA0F52A-8C3F-46C0-BCCD-149B11CAEED4}">
            <xm:f>NOT(ISERROR(SEARCH("-",D15)))</xm:f>
            <xm:f>"-"</xm:f>
            <x14:dxf>
              <fill>
                <patternFill patternType="lightDown"/>
              </fill>
            </x14:dxf>
          </x14:cfRule>
          <xm:sqref>D15</xm:sqref>
        </x14:conditionalFormatting>
        <x14:conditionalFormatting xmlns:xm="http://schemas.microsoft.com/office/excel/2006/main">
          <x14:cfRule type="containsText" priority="126" stopIfTrue="1" operator="containsText" id="{183B33F2-C03F-4BCE-92D7-3442A1939BC2}">
            <xm:f>NOT(ISERROR(SEARCH("-",D16)))</xm:f>
            <xm:f>"-"</xm:f>
            <x14:dxf>
              <fill>
                <patternFill patternType="lightDown"/>
              </fill>
            </x14:dxf>
          </x14:cfRule>
          <xm:sqref>D16</xm:sqref>
        </x14:conditionalFormatting>
        <x14:conditionalFormatting xmlns:xm="http://schemas.microsoft.com/office/excel/2006/main">
          <x14:cfRule type="containsText" priority="124" stopIfTrue="1" operator="containsText" id="{63BB2EEE-02C2-4FF3-B5EA-156E67193308}">
            <xm:f>NOT(ISERROR(SEARCH("-",E15)))</xm:f>
            <xm:f>"-"</xm:f>
            <x14:dxf>
              <fill>
                <patternFill patternType="lightDown"/>
              </fill>
            </x14:dxf>
          </x14:cfRule>
          <xm:sqref>E15:H15</xm:sqref>
        </x14:conditionalFormatting>
        <x14:conditionalFormatting xmlns:xm="http://schemas.microsoft.com/office/excel/2006/main">
          <x14:cfRule type="containsText" priority="118" stopIfTrue="1" operator="containsText" id="{3760A051-8468-4C80-9EA8-563889BC6DF8}">
            <xm:f>NOT(ISERROR(SEARCH("-",D19)))</xm:f>
            <xm:f>"-"</xm:f>
            <x14:dxf>
              <fill>
                <patternFill patternType="lightDown"/>
              </fill>
            </x14:dxf>
          </x14:cfRule>
          <xm:sqref>D19</xm:sqref>
        </x14:conditionalFormatting>
        <x14:conditionalFormatting xmlns:xm="http://schemas.microsoft.com/office/excel/2006/main">
          <x14:cfRule type="containsText" priority="114" stopIfTrue="1" operator="containsText" id="{97B02B47-D815-46E8-907D-BB6F9E2F7EF9}">
            <xm:f>NOT(ISERROR(SEARCH("-",E19)))</xm:f>
            <xm:f>"-"</xm:f>
            <x14:dxf>
              <fill>
                <patternFill patternType="lightDown"/>
              </fill>
            </x14:dxf>
          </x14:cfRule>
          <xm:sqref>E19:H19</xm:sqref>
        </x14:conditionalFormatting>
        <x14:conditionalFormatting xmlns:xm="http://schemas.microsoft.com/office/excel/2006/main">
          <x14:cfRule type="containsText" priority="109" stopIfTrue="1" operator="containsText" id="{CBADF38A-F945-42D9-89E9-93C589FC417C}">
            <xm:f>NOT(ISERROR(SEARCH("-",D20)))</xm:f>
            <xm:f>"-"</xm:f>
            <x14:dxf>
              <fill>
                <patternFill patternType="lightDown"/>
              </fill>
            </x14:dxf>
          </x14:cfRule>
          <xm:sqref>D20</xm:sqref>
        </x14:conditionalFormatting>
        <x14:conditionalFormatting xmlns:xm="http://schemas.microsoft.com/office/excel/2006/main">
          <x14:cfRule type="containsText" priority="103" stopIfTrue="1" operator="containsText" id="{6C1B551F-22EA-45B4-9386-6F48FF7F9114}">
            <xm:f>NOT(ISERROR(SEARCH("-",D21)))</xm:f>
            <xm:f>"-"</xm:f>
            <x14:dxf>
              <fill>
                <patternFill patternType="lightDown"/>
              </fill>
            </x14:dxf>
          </x14:cfRule>
          <xm:sqref>D21</xm:sqref>
        </x14:conditionalFormatting>
        <x14:conditionalFormatting xmlns:xm="http://schemas.microsoft.com/office/excel/2006/main">
          <x14:cfRule type="containsText" priority="97" stopIfTrue="1" operator="containsText" id="{40E642CB-1FCD-4735-B41B-516397945B39}">
            <xm:f>NOT(ISERROR(SEARCH("-",D22)))</xm:f>
            <xm:f>"-"</xm:f>
            <x14:dxf>
              <fill>
                <patternFill patternType="lightDown"/>
              </fill>
            </x14:dxf>
          </x14:cfRule>
          <xm:sqref>D22</xm:sqref>
        </x14:conditionalFormatting>
        <x14:conditionalFormatting xmlns:xm="http://schemas.microsoft.com/office/excel/2006/main">
          <x14:cfRule type="containsText" priority="92" stopIfTrue="1" operator="containsText" id="{7155F83C-AD18-468B-BC9D-CE205CA1028E}">
            <xm:f>NOT(ISERROR(SEARCH("-",E22)))</xm:f>
            <xm:f>"-"</xm:f>
            <x14:dxf>
              <fill>
                <patternFill patternType="lightDown"/>
              </fill>
            </x14:dxf>
          </x14:cfRule>
          <xm:sqref>E22:H22</xm:sqref>
        </x14:conditionalFormatting>
        <x14:conditionalFormatting xmlns:xm="http://schemas.microsoft.com/office/excel/2006/main">
          <x14:cfRule type="containsText" priority="87" stopIfTrue="1" operator="containsText" id="{C6F1DCB7-BC82-4FE4-BAA8-D5118FF5C1EB}">
            <xm:f>NOT(ISERROR(SEARCH("-",D24)))</xm:f>
            <xm:f>"-"</xm:f>
            <x14:dxf>
              <fill>
                <patternFill patternType="lightDown"/>
              </fill>
            </x14:dxf>
          </x14:cfRule>
          <xm:sqref>D24</xm:sqref>
        </x14:conditionalFormatting>
        <x14:conditionalFormatting xmlns:xm="http://schemas.microsoft.com/office/excel/2006/main">
          <x14:cfRule type="containsText" priority="84" stopIfTrue="1" operator="containsText" id="{EEF637D0-F843-4584-BAD5-8DFB670EBFC3}">
            <xm:f>NOT(ISERROR(SEARCH("-",E24)))</xm:f>
            <xm:f>"-"</xm:f>
            <x14:dxf>
              <fill>
                <patternFill patternType="lightDown"/>
              </fill>
            </x14:dxf>
          </x14:cfRule>
          <xm:sqref>E24:H24</xm:sqref>
        </x14:conditionalFormatting>
        <x14:conditionalFormatting xmlns:xm="http://schemas.microsoft.com/office/excel/2006/main">
          <x14:cfRule type="containsText" priority="81" stopIfTrue="1" operator="containsText" id="{72010081-1FEA-4E1A-B679-755C242CA5CE}">
            <xm:f>NOT(ISERROR(SEARCH("-",D25)))</xm:f>
            <xm:f>"-"</xm:f>
            <x14:dxf>
              <fill>
                <patternFill patternType="lightDown"/>
              </fill>
            </x14:dxf>
          </x14:cfRule>
          <xm:sqref>D25</xm:sqref>
        </x14:conditionalFormatting>
        <x14:conditionalFormatting xmlns:xm="http://schemas.microsoft.com/office/excel/2006/main">
          <x14:cfRule type="containsText" priority="78" stopIfTrue="1" operator="containsText" id="{7787329E-8C12-41D5-A8C2-707EF692B7AE}">
            <xm:f>NOT(ISERROR(SEARCH("-",E25)))</xm:f>
            <xm:f>"-"</xm:f>
            <x14:dxf>
              <fill>
                <patternFill patternType="lightDown"/>
              </fill>
            </x14:dxf>
          </x14:cfRule>
          <xm:sqref>E25:H25</xm:sqref>
        </x14:conditionalFormatting>
        <x14:conditionalFormatting xmlns:xm="http://schemas.microsoft.com/office/excel/2006/main">
          <x14:cfRule type="containsText" priority="75" stopIfTrue="1" operator="containsText" id="{6E587CBE-F0CF-444D-BB05-72713246B78D}">
            <xm:f>NOT(ISERROR(SEARCH("-",D27)))</xm:f>
            <xm:f>"-"</xm:f>
            <x14:dxf>
              <fill>
                <patternFill patternType="lightDown"/>
              </fill>
            </x14:dxf>
          </x14:cfRule>
          <xm:sqref>D27</xm:sqref>
        </x14:conditionalFormatting>
        <x14:conditionalFormatting xmlns:xm="http://schemas.microsoft.com/office/excel/2006/main">
          <x14:cfRule type="containsText" priority="72" stopIfTrue="1" operator="containsText" id="{F34D344F-4B05-45D4-ADBA-36073112E878}">
            <xm:f>NOT(ISERROR(SEARCH("-",E27)))</xm:f>
            <xm:f>"-"</xm:f>
            <x14:dxf>
              <fill>
                <patternFill patternType="lightDown"/>
              </fill>
            </x14:dxf>
          </x14:cfRule>
          <xm:sqref>E27:H27</xm:sqref>
        </x14:conditionalFormatting>
        <x14:conditionalFormatting xmlns:xm="http://schemas.microsoft.com/office/excel/2006/main">
          <x14:cfRule type="containsText" priority="69" stopIfTrue="1" operator="containsText" id="{24206394-8D05-4123-AB14-C5EEB8129124}">
            <xm:f>NOT(ISERROR(SEARCH("-",D28)))</xm:f>
            <xm:f>"-"</xm:f>
            <x14:dxf>
              <fill>
                <patternFill patternType="lightDown"/>
              </fill>
            </x14:dxf>
          </x14:cfRule>
          <xm:sqref>D28</xm:sqref>
        </x14:conditionalFormatting>
        <x14:conditionalFormatting xmlns:xm="http://schemas.microsoft.com/office/excel/2006/main">
          <x14:cfRule type="containsText" priority="66" stopIfTrue="1" operator="containsText" id="{5631A389-E892-4006-A0A7-CE929FAB6FEF}">
            <xm:f>NOT(ISERROR(SEARCH("-",E28)))</xm:f>
            <xm:f>"-"</xm:f>
            <x14:dxf>
              <fill>
                <patternFill patternType="lightDown"/>
              </fill>
            </x14:dxf>
          </x14:cfRule>
          <xm:sqref>E28:H28</xm:sqref>
        </x14:conditionalFormatting>
        <x14:conditionalFormatting xmlns:xm="http://schemas.microsoft.com/office/excel/2006/main">
          <x14:cfRule type="containsText" priority="63" stopIfTrue="1" operator="containsText" id="{DEE163FC-4705-4173-8A21-C8F06CB8BE15}">
            <xm:f>NOT(ISERROR(SEARCH("-",D29)))</xm:f>
            <xm:f>"-"</xm:f>
            <x14:dxf>
              <fill>
                <patternFill patternType="lightDown"/>
              </fill>
            </x14:dxf>
          </x14:cfRule>
          <xm:sqref>D29</xm:sqref>
        </x14:conditionalFormatting>
        <x14:conditionalFormatting xmlns:xm="http://schemas.microsoft.com/office/excel/2006/main">
          <x14:cfRule type="containsText" priority="60" stopIfTrue="1" operator="containsText" id="{C7427EA8-F110-4971-B665-00622E3F48C4}">
            <xm:f>NOT(ISERROR(SEARCH("-",E29)))</xm:f>
            <xm:f>"-"</xm:f>
            <x14:dxf>
              <fill>
                <patternFill patternType="lightDown"/>
              </fill>
            </x14:dxf>
          </x14:cfRule>
          <xm:sqref>E29:H29</xm:sqref>
        </x14:conditionalFormatting>
        <x14:conditionalFormatting xmlns:xm="http://schemas.microsoft.com/office/excel/2006/main">
          <x14:cfRule type="containsText" priority="22" stopIfTrue="1" operator="containsText" id="{0F4C303A-FC2A-4F96-BE16-192821923501}">
            <xm:f>NOT(ISERROR(SEARCH("-",E16)))</xm:f>
            <xm:f>"-"</xm:f>
            <x14:dxf>
              <fill>
                <patternFill patternType="lightDown"/>
              </fill>
            </x14:dxf>
          </x14:cfRule>
          <xm:sqref>E16:H16</xm:sqref>
        </x14:conditionalFormatting>
        <x14:conditionalFormatting xmlns:xm="http://schemas.microsoft.com/office/excel/2006/main">
          <x14:cfRule type="containsText" priority="19" stopIfTrue="1" operator="containsText" id="{831999A8-8AA1-4345-AF55-307447433200}">
            <xm:f>NOT(ISERROR(SEARCH("-",E21)))</xm:f>
            <xm:f>"-"</xm:f>
            <x14:dxf>
              <fill>
                <patternFill patternType="lightDown"/>
              </fill>
            </x14:dxf>
          </x14:cfRule>
          <xm:sqref>E21:H21</xm:sqref>
        </x14:conditionalFormatting>
        <x14:conditionalFormatting xmlns:xm="http://schemas.microsoft.com/office/excel/2006/main">
          <x14:cfRule type="containsText" priority="13" stopIfTrue="1" operator="containsText" id="{86E84A80-F7AE-40BA-BE1A-20F74C0ACCED}">
            <xm:f>NOT(ISERROR(SEARCH("-",E13)))</xm:f>
            <xm:f>"-"</xm:f>
            <x14:dxf>
              <fill>
                <patternFill patternType="lightDown"/>
              </fill>
            </x14:dxf>
          </x14:cfRule>
          <xm:sqref>E13:H13</xm:sqref>
        </x14:conditionalFormatting>
        <x14:conditionalFormatting xmlns:xm="http://schemas.microsoft.com/office/excel/2006/main">
          <x14:cfRule type="containsText" priority="10" stopIfTrue="1" operator="containsText" id="{F2C3E79D-B5D5-4E27-9652-07E1B654C66D}">
            <xm:f>NOT(ISERROR(SEARCH("-",E20)))</xm:f>
            <xm:f>"-"</xm:f>
            <x14:dxf>
              <fill>
                <patternFill patternType="lightDown"/>
              </fill>
            </x14:dxf>
          </x14:cfRule>
          <xm:sqref>E20:H20</xm:sqref>
        </x14:conditionalFormatting>
        <x14:conditionalFormatting xmlns:xm="http://schemas.microsoft.com/office/excel/2006/main">
          <x14:cfRule type="containsText" priority="1" stopIfTrue="1" operator="containsText" id="{C910CABF-3D31-4340-9A6A-E0D632E4B976}">
            <xm:f>NOT(ISERROR(SEARCH("-",E14)))</xm:f>
            <xm:f>"-"</xm:f>
            <x14:dxf>
              <fill>
                <patternFill patternType="lightDown"/>
              </fill>
            </x14:dxf>
          </x14:cfRule>
          <xm:sqref>E14:H14</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0000000}">
          <x14:formula1>
            <xm:f>Hide!$E$34:$E$36</xm:f>
          </x14:formula1>
          <xm:sqref>C5</xm:sqref>
        </x14:dataValidation>
        <x14:dataValidation type="list" allowBlank="1" showInputMessage="1" showErrorMessage="1" xr:uid="{00000000-0002-0000-0100-000001000000}">
          <x14:formula1>
            <xm:f>Hide!$E$38:$E$40</xm:f>
          </x14:formula1>
          <xm:sqref>C19</xm:sqref>
        </x14:dataValidation>
        <x14:dataValidation type="list" allowBlank="1" showInputMessage="1" showErrorMessage="1" xr:uid="{00000000-0002-0000-0100-000002000000}">
          <x14:formula1>
            <xm:f>Hide!$C$34:$C$50</xm:f>
          </x14:formula1>
          <xm:sqref>D1:H1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95"/>
  <sheetViews>
    <sheetView zoomScale="90" zoomScaleNormal="90" zoomScalePageLayoutView="90" workbookViewId="0">
      <pane xSplit="2" topLeftCell="C1" activePane="topRight" state="frozen"/>
      <selection activeCell="A17" sqref="A17"/>
      <selection pane="topRight" activeCell="U28" sqref="U28"/>
    </sheetView>
  </sheetViews>
  <sheetFormatPr baseColWidth="10" defaultColWidth="8.796875" defaultRowHeight="15.6" outlineLevelRow="1" x14ac:dyDescent="0.3"/>
  <cols>
    <col min="1" max="1" width="10" customWidth="1"/>
    <col min="2" max="2" width="25.5" customWidth="1"/>
    <col min="3" max="3" width="18.796875" customWidth="1"/>
    <col min="4" max="4" width="19.09765625" customWidth="1"/>
    <col min="5" max="5" width="15.796875" customWidth="1"/>
    <col min="6" max="6" width="10.59765625" customWidth="1"/>
    <col min="7" max="7" width="10.09765625" customWidth="1"/>
    <col min="8" max="8" width="12" customWidth="1"/>
    <col min="9" max="9" width="9.3984375" customWidth="1"/>
    <col min="10" max="10" width="9.796875" customWidth="1"/>
    <col min="11" max="11" width="14" customWidth="1"/>
    <col min="12" max="12" width="19.69921875" customWidth="1"/>
    <col min="13" max="13" width="9.19921875" customWidth="1"/>
    <col min="16" max="18" width="9.296875" bestFit="1" customWidth="1"/>
    <col min="19" max="19" width="16.19921875" customWidth="1"/>
    <col min="20" max="20" width="6" customWidth="1"/>
    <col min="21" max="21" width="20.69921875" customWidth="1"/>
    <col min="24" max="24" width="9.19921875" bestFit="1" customWidth="1"/>
  </cols>
  <sheetData>
    <row r="1" spans="1:23" ht="13.2" customHeight="1" thickBot="1" x14ac:dyDescent="0.35">
      <c r="A1" s="111" t="s">
        <v>13</v>
      </c>
      <c r="B1" s="112"/>
      <c r="C1" s="112"/>
      <c r="D1" s="112"/>
      <c r="E1" s="112"/>
      <c r="F1" s="112"/>
      <c r="G1" s="112"/>
      <c r="H1" s="112"/>
      <c r="I1" s="112"/>
      <c r="J1" s="112"/>
      <c r="K1" s="112"/>
      <c r="L1" s="112"/>
      <c r="M1" s="112"/>
      <c r="N1" s="112"/>
      <c r="O1" s="112"/>
      <c r="P1" s="112"/>
      <c r="Q1" s="112"/>
      <c r="R1" s="112"/>
      <c r="S1" s="112"/>
      <c r="T1" s="112"/>
      <c r="U1" s="112"/>
      <c r="V1" s="112"/>
    </row>
    <row r="2" spans="1:23" x14ac:dyDescent="0.3">
      <c r="A2" s="30" t="s">
        <v>32</v>
      </c>
      <c r="B2" s="30" t="s">
        <v>33</v>
      </c>
      <c r="C2" s="31"/>
      <c r="D2" s="32" t="s">
        <v>76</v>
      </c>
      <c r="E2" s="32" t="s">
        <v>75</v>
      </c>
      <c r="F2" s="32" t="s">
        <v>78</v>
      </c>
      <c r="G2" s="32" t="s">
        <v>77</v>
      </c>
      <c r="H2" s="32" t="s">
        <v>79</v>
      </c>
      <c r="I2" s="32" t="s">
        <v>81</v>
      </c>
      <c r="J2" s="41" t="s">
        <v>80</v>
      </c>
      <c r="K2" s="43" t="s">
        <v>32</v>
      </c>
      <c r="L2" s="30" t="s">
        <v>33</v>
      </c>
      <c r="M2" s="33"/>
      <c r="N2" s="70" t="s">
        <v>82</v>
      </c>
      <c r="O2" s="70" t="s">
        <v>83</v>
      </c>
      <c r="P2" s="70" t="s">
        <v>85</v>
      </c>
      <c r="Q2" s="70" t="s">
        <v>84</v>
      </c>
      <c r="R2" s="30" t="s">
        <v>32</v>
      </c>
      <c r="S2" s="30" t="s">
        <v>33</v>
      </c>
      <c r="T2" s="31"/>
      <c r="U2" s="32" t="s">
        <v>86</v>
      </c>
      <c r="V2" s="32" t="s">
        <v>87</v>
      </c>
      <c r="W2" s="2"/>
    </row>
    <row r="3" spans="1:23" x14ac:dyDescent="0.3">
      <c r="A3" s="30"/>
      <c r="B3" s="30"/>
      <c r="C3" s="31"/>
      <c r="D3" s="203" t="str">
        <f>Cover_Sheet!$C$50&amp;"/kW"</f>
        <v>€/kW</v>
      </c>
      <c r="E3" s="203" t="str">
        <f>Cover_Sheet!$C$50&amp;"/kW"</f>
        <v>€/kW</v>
      </c>
      <c r="F3" s="203" t="str">
        <f>Cover_Sheet!$C$50&amp;"/kW"</f>
        <v>€/kW</v>
      </c>
      <c r="G3" s="203" t="str">
        <f>Cover_Sheet!$C$50&amp;"/kW"</f>
        <v>€/kW</v>
      </c>
      <c r="H3" s="203" t="str">
        <f>Cover_Sheet!$C$50&amp;"/kW"</f>
        <v>€/kW</v>
      </c>
      <c r="I3" s="203" t="str">
        <f>Cover_Sheet!$C$50&amp;"/kW"</f>
        <v>€/kW</v>
      </c>
      <c r="J3" s="203" t="str">
        <f>Cover_Sheet!$C$50&amp;"/kW"</f>
        <v>€/kW</v>
      </c>
      <c r="K3" s="121"/>
      <c r="L3" s="30"/>
      <c r="M3" s="33"/>
      <c r="N3" s="201" t="str">
        <f>Cover_Sheet!$C$50&amp;"/kWh"</f>
        <v>€/kWh</v>
      </c>
      <c r="O3" s="201" t="str">
        <f>Cover_Sheet!$C$50&amp;"/kWh"</f>
        <v>€/kWh</v>
      </c>
      <c r="P3" s="201" t="str">
        <f>Cover_Sheet!$C$50&amp;"/kWh"</f>
        <v>€/kWh</v>
      </c>
      <c r="Q3" s="201" t="str">
        <f>Cover_Sheet!$C$50&amp;"/kWh"</f>
        <v>€/kWh</v>
      </c>
      <c r="R3" s="122"/>
      <c r="S3" s="122"/>
      <c r="T3" s="123"/>
      <c r="U3" s="201" t="str">
        <f>Cover_Sheet!$C$50&amp;"/kW"</f>
        <v>€/kW</v>
      </c>
      <c r="V3" s="201" t="str">
        <f>Cover_Sheet!$C$50&amp;"/kW"</f>
        <v>€/kW</v>
      </c>
      <c r="W3" s="1"/>
    </row>
    <row r="4" spans="1:23" x14ac:dyDescent="0.3">
      <c r="A4" s="4" t="s">
        <v>26</v>
      </c>
      <c r="B4" s="4" t="s">
        <v>41</v>
      </c>
      <c r="C4" s="204" t="str">
        <f>"["&amp;Cover_Sheet!$C$50&amp;"/kW]"</f>
        <v>[€/kW]</v>
      </c>
      <c r="D4" s="14">
        <v>300</v>
      </c>
      <c r="E4" s="14">
        <v>3000</v>
      </c>
      <c r="F4" s="14">
        <v>700</v>
      </c>
      <c r="G4" s="14">
        <v>310</v>
      </c>
      <c r="H4" s="14">
        <v>20</v>
      </c>
      <c r="I4" s="14">
        <v>150</v>
      </c>
      <c r="J4" s="29">
        <v>45</v>
      </c>
      <c r="K4" s="7" t="s">
        <v>26</v>
      </c>
      <c r="L4" s="4" t="s">
        <v>41</v>
      </c>
      <c r="M4" s="201" t="str">
        <f>"["&amp;Cover_Sheet!$C$50&amp;"/kWh]"</f>
        <v>[€/kWh]</v>
      </c>
      <c r="N4" s="14">
        <v>600</v>
      </c>
      <c r="O4" s="14">
        <v>150</v>
      </c>
      <c r="P4" s="29">
        <v>10.58</v>
      </c>
      <c r="Q4" s="29">
        <v>20</v>
      </c>
      <c r="R4" s="4" t="s">
        <v>26</v>
      </c>
      <c r="S4" s="4" t="s">
        <v>41</v>
      </c>
      <c r="T4" s="201" t="str">
        <f>"["&amp;Cover_Sheet!$C$50&amp;"/kW]"</f>
        <v>[€/kW]</v>
      </c>
      <c r="U4" s="14">
        <v>1000</v>
      </c>
      <c r="V4" s="14">
        <v>900</v>
      </c>
      <c r="W4" s="1"/>
    </row>
    <row r="5" spans="1:23" x14ac:dyDescent="0.3">
      <c r="A5" s="4" t="s">
        <v>26</v>
      </c>
      <c r="B5" s="4" t="s">
        <v>28</v>
      </c>
      <c r="C5" s="204" t="str">
        <f>"["&amp;Cover_Sheet!$C$50&amp;"/a]"</f>
        <v>[€/a]</v>
      </c>
      <c r="D5" s="14">
        <v>24.6</v>
      </c>
      <c r="E5" s="14">
        <v>240</v>
      </c>
      <c r="F5" s="14">
        <v>260</v>
      </c>
      <c r="G5" s="14">
        <v>114</v>
      </c>
      <c r="H5" s="14">
        <v>6</v>
      </c>
      <c r="I5" s="14">
        <v>160</v>
      </c>
      <c r="J5" s="29">
        <v>100</v>
      </c>
      <c r="K5" s="7" t="s">
        <v>26</v>
      </c>
      <c r="L5" s="4" t="s">
        <v>28</v>
      </c>
      <c r="M5" s="10" t="str">
        <f>"["&amp;Cover_Sheet!$C$50&amp;"/a]"</f>
        <v>[€/a]</v>
      </c>
      <c r="N5" s="14">
        <v>24</v>
      </c>
      <c r="O5" s="14">
        <v>13</v>
      </c>
      <c r="P5" s="29">
        <v>25.06</v>
      </c>
      <c r="Q5" s="29">
        <v>38.799999999999997</v>
      </c>
      <c r="R5" s="4" t="s">
        <v>26</v>
      </c>
      <c r="S5" s="4" t="s">
        <v>28</v>
      </c>
      <c r="T5" s="10" t="str">
        <f>"["&amp;Cover_Sheet!$C$50&amp;"/a]"</f>
        <v>[€/a]</v>
      </c>
      <c r="U5" s="14">
        <v>64</v>
      </c>
      <c r="V5" s="14">
        <v>30</v>
      </c>
      <c r="W5" s="1"/>
    </row>
    <row r="6" spans="1:23" x14ac:dyDescent="0.3">
      <c r="A6" s="4" t="s">
        <v>26</v>
      </c>
      <c r="B6" s="4" t="s">
        <v>37</v>
      </c>
      <c r="C6" s="204" t="str">
        <f>"["&amp;Cover_Sheet!$C$50&amp;"/(kW a)]"</f>
        <v>[€/(kW a)]</v>
      </c>
      <c r="D6" s="14">
        <v>6</v>
      </c>
      <c r="E6" s="14">
        <v>60</v>
      </c>
      <c r="F6" s="14">
        <v>14</v>
      </c>
      <c r="G6" s="14">
        <v>6.2</v>
      </c>
      <c r="H6" s="14">
        <v>0.4</v>
      </c>
      <c r="I6" s="14">
        <v>3</v>
      </c>
      <c r="J6" s="29">
        <v>0.9</v>
      </c>
      <c r="K6" s="7" t="s">
        <v>26</v>
      </c>
      <c r="L6" s="4" t="s">
        <v>37</v>
      </c>
      <c r="M6" s="201" t="str">
        <f>"["&amp;Cover_Sheet!$C$50&amp;"/(kW a)]"</f>
        <v>[€/(kW a)]</v>
      </c>
      <c r="N6" s="14">
        <v>12</v>
      </c>
      <c r="O6" s="14">
        <v>3</v>
      </c>
      <c r="P6" s="29">
        <v>0.21</v>
      </c>
      <c r="Q6" s="29">
        <v>0.4</v>
      </c>
      <c r="R6" s="4" t="s">
        <v>26</v>
      </c>
      <c r="S6" s="4" t="s">
        <v>37</v>
      </c>
      <c r="T6" s="201" t="str">
        <f>"["&amp;Cover_Sheet!$C$50&amp;"/(kW a)]"</f>
        <v>[€/(kW a)]</v>
      </c>
      <c r="U6" s="14">
        <v>80</v>
      </c>
      <c r="V6" s="14">
        <v>18</v>
      </c>
      <c r="W6" s="1"/>
    </row>
    <row r="7" spans="1:23" x14ac:dyDescent="0.3">
      <c r="A7" s="12" t="s">
        <v>27</v>
      </c>
      <c r="B7" s="12" t="s">
        <v>38</v>
      </c>
      <c r="C7" s="12" t="str">
        <f>"["&amp;Cover_Sheet!$C$50&amp;"/h]"</f>
        <v>[€/h]</v>
      </c>
      <c r="D7" s="12">
        <v>0</v>
      </c>
      <c r="E7" s="12">
        <v>0</v>
      </c>
      <c r="F7" s="12">
        <v>0</v>
      </c>
      <c r="G7" s="12">
        <v>0</v>
      </c>
      <c r="H7" s="12">
        <v>0</v>
      </c>
      <c r="I7" s="12">
        <v>0</v>
      </c>
      <c r="J7" s="12">
        <v>0</v>
      </c>
      <c r="K7" s="12" t="s">
        <v>27</v>
      </c>
      <c r="L7" s="9" t="s">
        <v>29</v>
      </c>
      <c r="M7" s="11"/>
      <c r="N7" s="94" t="s">
        <v>59</v>
      </c>
      <c r="O7" s="94" t="s">
        <v>59</v>
      </c>
      <c r="P7" s="94" t="s">
        <v>59</v>
      </c>
      <c r="Q7" s="94" t="s">
        <v>59</v>
      </c>
      <c r="R7" s="94" t="s">
        <v>27</v>
      </c>
      <c r="S7" s="126" t="s">
        <v>38</v>
      </c>
      <c r="T7" s="202" t="str">
        <f>"["&amp;Cover_Sheet!$C$50&amp;"/h]"</f>
        <v>[€/h]</v>
      </c>
      <c r="U7" s="94">
        <v>0</v>
      </c>
      <c r="V7" s="94">
        <v>0</v>
      </c>
      <c r="W7" s="1"/>
    </row>
    <row r="8" spans="1:23" x14ac:dyDescent="0.3">
      <c r="A8" s="18" t="s">
        <v>22</v>
      </c>
      <c r="B8" s="18" t="s">
        <v>24</v>
      </c>
      <c r="C8" s="19" t="s">
        <v>23</v>
      </c>
      <c r="D8" s="17">
        <v>20</v>
      </c>
      <c r="E8" s="17">
        <v>5</v>
      </c>
      <c r="F8" s="17">
        <v>25</v>
      </c>
      <c r="G8" s="17">
        <v>20</v>
      </c>
      <c r="H8" s="17">
        <v>25</v>
      </c>
      <c r="I8" s="17">
        <v>20</v>
      </c>
      <c r="J8" s="42">
        <v>25</v>
      </c>
      <c r="K8" s="7" t="s">
        <v>22</v>
      </c>
      <c r="L8" s="4" t="s">
        <v>24</v>
      </c>
      <c r="M8" s="5" t="s">
        <v>23</v>
      </c>
      <c r="N8" s="17">
        <v>10</v>
      </c>
      <c r="O8" s="17">
        <v>13</v>
      </c>
      <c r="P8" s="17">
        <v>25</v>
      </c>
      <c r="Q8" s="17">
        <v>20</v>
      </c>
      <c r="R8" s="18" t="s">
        <v>22</v>
      </c>
      <c r="S8" s="18" t="s">
        <v>24</v>
      </c>
      <c r="T8" s="19" t="s">
        <v>23</v>
      </c>
      <c r="U8" s="20">
        <v>20</v>
      </c>
      <c r="V8" s="20">
        <v>20</v>
      </c>
      <c r="W8" s="1"/>
    </row>
    <row r="9" spans="1:23" x14ac:dyDescent="0.3">
      <c r="A9" s="22" t="s">
        <v>25</v>
      </c>
      <c r="B9" s="22" t="s">
        <v>40</v>
      </c>
      <c r="C9" s="23" t="s">
        <v>2</v>
      </c>
      <c r="D9" s="36">
        <v>0</v>
      </c>
      <c r="E9" s="36">
        <v>0</v>
      </c>
      <c r="F9" s="36">
        <v>0</v>
      </c>
      <c r="G9" s="36">
        <v>0</v>
      </c>
      <c r="H9" s="36">
        <v>0</v>
      </c>
      <c r="I9" s="36">
        <v>0</v>
      </c>
      <c r="J9" s="37">
        <v>0</v>
      </c>
      <c r="K9" s="21" t="s">
        <v>25</v>
      </c>
      <c r="L9" s="22" t="s">
        <v>40</v>
      </c>
      <c r="M9" s="23" t="s">
        <v>2</v>
      </c>
      <c r="N9" s="36">
        <v>0</v>
      </c>
      <c r="O9" s="36">
        <v>0</v>
      </c>
      <c r="P9" s="37">
        <v>0</v>
      </c>
      <c r="Q9" s="37">
        <v>0</v>
      </c>
      <c r="R9" s="22" t="s">
        <v>25</v>
      </c>
      <c r="S9" s="22" t="s">
        <v>40</v>
      </c>
      <c r="T9" s="23" t="s">
        <v>2</v>
      </c>
      <c r="U9" s="27">
        <v>0</v>
      </c>
      <c r="V9" s="27">
        <v>0</v>
      </c>
      <c r="W9" s="1"/>
    </row>
    <row r="10" spans="1:23" ht="16.2" thickBot="1" x14ac:dyDescent="0.35">
      <c r="A10" s="18" t="s">
        <v>25</v>
      </c>
      <c r="B10" s="18" t="s">
        <v>39</v>
      </c>
      <c r="C10" s="19" t="s">
        <v>23</v>
      </c>
      <c r="D10" s="34">
        <f t="shared" ref="D10:J10" si="0">ROUND(0.75*D8,0)</f>
        <v>15</v>
      </c>
      <c r="E10" s="34">
        <f t="shared" si="0"/>
        <v>4</v>
      </c>
      <c r="F10" s="34">
        <f t="shared" si="0"/>
        <v>19</v>
      </c>
      <c r="G10" s="34">
        <f t="shared" si="0"/>
        <v>15</v>
      </c>
      <c r="H10" s="34">
        <f t="shared" si="0"/>
        <v>19</v>
      </c>
      <c r="I10" s="34">
        <f t="shared" si="0"/>
        <v>15</v>
      </c>
      <c r="J10" s="35">
        <f t="shared" si="0"/>
        <v>19</v>
      </c>
      <c r="K10" s="44" t="s">
        <v>25</v>
      </c>
      <c r="L10" s="18" t="s">
        <v>39</v>
      </c>
      <c r="M10" s="19" t="s">
        <v>23</v>
      </c>
      <c r="N10" s="34">
        <f>ROUND(0.75*N8,0)</f>
        <v>8</v>
      </c>
      <c r="O10" s="34">
        <f>ROUND(0.75*O8,0)</f>
        <v>10</v>
      </c>
      <c r="P10" s="34">
        <f>ROUND(0.75*P8,0)</f>
        <v>19</v>
      </c>
      <c r="Q10" s="35">
        <f>ROUND(0.75*Q8,0)</f>
        <v>15</v>
      </c>
      <c r="R10" s="18" t="s">
        <v>25</v>
      </c>
      <c r="S10" s="18" t="s">
        <v>39</v>
      </c>
      <c r="T10" s="19" t="s">
        <v>23</v>
      </c>
      <c r="U10" s="34">
        <f>ROUND(0.75*U8,0)</f>
        <v>15</v>
      </c>
      <c r="V10" s="34">
        <f>ROUND(0.75*V8,0)</f>
        <v>15</v>
      </c>
      <c r="W10" s="1"/>
    </row>
    <row r="11" spans="1:23" ht="16.2" thickBot="1" x14ac:dyDescent="0.35">
      <c r="A11" s="111" t="s">
        <v>0</v>
      </c>
      <c r="B11" s="112"/>
      <c r="C11" s="112"/>
      <c r="D11" s="112"/>
      <c r="E11" s="112"/>
      <c r="F11" s="112"/>
      <c r="G11" s="112"/>
      <c r="H11" s="112"/>
      <c r="I11" s="112"/>
      <c r="J11" s="112"/>
      <c r="K11" s="112"/>
      <c r="L11" s="112"/>
      <c r="M11" s="112"/>
      <c r="N11" s="112"/>
      <c r="O11" s="112"/>
      <c r="P11" s="112"/>
      <c r="Q11" s="112"/>
      <c r="R11" s="112"/>
      <c r="S11" s="112"/>
      <c r="T11" s="112"/>
      <c r="U11" s="112"/>
      <c r="V11" s="112"/>
      <c r="W11" s="1"/>
    </row>
    <row r="12" spans="1:23" x14ac:dyDescent="0.3">
      <c r="A12" s="113" t="s">
        <v>30</v>
      </c>
      <c r="B12" s="114"/>
      <c r="C12" s="114"/>
      <c r="D12" s="114"/>
      <c r="E12" s="114"/>
      <c r="F12" s="114"/>
      <c r="G12" s="114"/>
      <c r="H12" s="114"/>
      <c r="I12" s="114"/>
      <c r="J12" s="114"/>
      <c r="K12" s="114"/>
      <c r="L12" s="114"/>
      <c r="M12" s="114"/>
      <c r="N12" s="114"/>
      <c r="O12" s="114"/>
      <c r="P12" s="114"/>
      <c r="Q12" s="114"/>
      <c r="R12" s="114"/>
      <c r="S12" s="114"/>
      <c r="T12" s="114"/>
      <c r="U12" s="114"/>
      <c r="V12" s="114"/>
      <c r="W12" s="1"/>
    </row>
    <row r="13" spans="1:23" x14ac:dyDescent="0.3">
      <c r="A13" s="4"/>
      <c r="B13" s="4"/>
      <c r="C13" s="10"/>
      <c r="D13" s="193" t="s">
        <v>74</v>
      </c>
      <c r="E13" s="193" t="s">
        <v>74</v>
      </c>
      <c r="F13" s="193" t="s">
        <v>74</v>
      </c>
      <c r="G13" s="193" t="s">
        <v>74</v>
      </c>
      <c r="H13" s="193" t="s">
        <v>74</v>
      </c>
      <c r="I13" s="193" t="s">
        <v>74</v>
      </c>
      <c r="J13" s="193" t="s">
        <v>74</v>
      </c>
      <c r="K13" s="7"/>
      <c r="L13" s="4"/>
      <c r="M13" s="5"/>
      <c r="N13" s="194" t="s">
        <v>135</v>
      </c>
      <c r="O13" s="194" t="s">
        <v>135</v>
      </c>
      <c r="P13" s="194" t="s">
        <v>135</v>
      </c>
      <c r="Q13" s="194" t="s">
        <v>135</v>
      </c>
      <c r="R13" s="4"/>
      <c r="S13" s="4"/>
      <c r="T13" s="10"/>
      <c r="U13" s="193" t="s">
        <v>74</v>
      </c>
      <c r="V13" s="193" t="s">
        <v>74</v>
      </c>
      <c r="W13" s="1"/>
    </row>
    <row r="14" spans="1:23" x14ac:dyDescent="0.3">
      <c r="A14" s="4" t="s">
        <v>1</v>
      </c>
      <c r="B14" s="4" t="s">
        <v>155</v>
      </c>
      <c r="C14" s="10" t="s">
        <v>4</v>
      </c>
      <c r="D14" s="25">
        <v>1000</v>
      </c>
      <c r="E14" s="25">
        <v>1000</v>
      </c>
      <c r="F14" s="25">
        <v>1000</v>
      </c>
      <c r="G14" s="25">
        <v>1000</v>
      </c>
      <c r="H14" s="25">
        <v>1000</v>
      </c>
      <c r="I14" s="25">
        <v>1000</v>
      </c>
      <c r="J14" s="45">
        <v>1000</v>
      </c>
      <c r="K14" s="7" t="s">
        <v>1</v>
      </c>
      <c r="L14" s="4" t="s">
        <v>20</v>
      </c>
      <c r="M14" s="5" t="s">
        <v>3</v>
      </c>
      <c r="N14" s="15">
        <v>1000</v>
      </c>
      <c r="O14" s="15">
        <v>1000</v>
      </c>
      <c r="P14" s="75">
        <v>1000</v>
      </c>
      <c r="Q14" s="75">
        <v>1000</v>
      </c>
      <c r="R14" s="4" t="s">
        <v>1</v>
      </c>
      <c r="S14" s="4" t="s">
        <v>5</v>
      </c>
      <c r="T14" s="10" t="s">
        <v>4</v>
      </c>
      <c r="U14" s="16">
        <v>1000</v>
      </c>
      <c r="V14" s="16">
        <v>1000</v>
      </c>
    </row>
    <row r="15" spans="1:23" x14ac:dyDescent="0.3">
      <c r="A15" s="4" t="s">
        <v>71</v>
      </c>
      <c r="B15" s="4" t="s">
        <v>72</v>
      </c>
      <c r="C15" s="10" t="s">
        <v>4</v>
      </c>
      <c r="D15" s="38">
        <v>0</v>
      </c>
      <c r="E15" s="38">
        <v>0</v>
      </c>
      <c r="F15" s="38">
        <v>0</v>
      </c>
      <c r="G15" s="38">
        <v>0</v>
      </c>
      <c r="H15" s="38">
        <v>0</v>
      </c>
      <c r="I15" s="38">
        <v>0</v>
      </c>
      <c r="J15" s="46">
        <v>0</v>
      </c>
      <c r="K15" s="4" t="s">
        <v>71</v>
      </c>
      <c r="L15" s="4" t="s">
        <v>20</v>
      </c>
      <c r="M15" s="5" t="s">
        <v>3</v>
      </c>
      <c r="N15" s="15">
        <v>0</v>
      </c>
      <c r="O15" s="15">
        <v>0</v>
      </c>
      <c r="P15" s="15">
        <v>0</v>
      </c>
      <c r="Q15" s="15">
        <v>0</v>
      </c>
      <c r="R15" s="4" t="s">
        <v>71</v>
      </c>
      <c r="S15" s="4" t="s">
        <v>5</v>
      </c>
      <c r="T15" s="10" t="s">
        <v>4</v>
      </c>
      <c r="U15" s="95">
        <v>0</v>
      </c>
      <c r="V15" s="95">
        <v>0</v>
      </c>
      <c r="W15" s="3"/>
    </row>
    <row r="16" spans="1:23" x14ac:dyDescent="0.3">
      <c r="A16" s="4" t="s">
        <v>18</v>
      </c>
      <c r="B16" s="4" t="s">
        <v>19</v>
      </c>
      <c r="C16" s="10" t="s">
        <v>2</v>
      </c>
      <c r="D16" s="16">
        <v>0.4</v>
      </c>
      <c r="E16" s="16">
        <v>0.4</v>
      </c>
      <c r="F16" s="16">
        <v>0.2</v>
      </c>
      <c r="G16" s="16">
        <v>0.25</v>
      </c>
      <c r="H16" s="16">
        <v>0</v>
      </c>
      <c r="I16" s="16">
        <v>0.25</v>
      </c>
      <c r="J16" s="47">
        <v>0.5</v>
      </c>
      <c r="K16" s="7" t="s">
        <v>18</v>
      </c>
      <c r="L16" s="4" t="s">
        <v>21</v>
      </c>
      <c r="M16" s="5" t="s">
        <v>2</v>
      </c>
      <c r="N16" s="15">
        <v>0.1</v>
      </c>
      <c r="O16" s="15">
        <v>0.5</v>
      </c>
      <c r="P16" s="74">
        <v>3.3000000000000002E-2</v>
      </c>
      <c r="Q16" s="74">
        <v>5.8000000000000003E-2</v>
      </c>
      <c r="R16" s="9" t="s">
        <v>45</v>
      </c>
      <c r="S16" s="9"/>
      <c r="T16" s="28"/>
      <c r="U16" s="55" t="s">
        <v>59</v>
      </c>
      <c r="V16" s="55" t="s">
        <v>59</v>
      </c>
      <c r="W16" s="2"/>
    </row>
    <row r="17" spans="1:24" x14ac:dyDescent="0.3">
      <c r="A17" s="4" t="s">
        <v>15</v>
      </c>
      <c r="B17" s="4" t="s">
        <v>6</v>
      </c>
      <c r="C17" s="52" t="s">
        <v>131</v>
      </c>
      <c r="D17" s="192">
        <v>35</v>
      </c>
      <c r="E17" s="192">
        <v>50</v>
      </c>
      <c r="F17" s="192">
        <v>34.1</v>
      </c>
      <c r="G17" s="91" t="s">
        <v>59</v>
      </c>
      <c r="H17" s="91" t="s">
        <v>59</v>
      </c>
      <c r="I17" s="91" t="s">
        <v>59</v>
      </c>
      <c r="J17" s="92" t="s">
        <v>59</v>
      </c>
      <c r="K17" s="7" t="s">
        <v>15</v>
      </c>
      <c r="L17" s="4" t="s">
        <v>16</v>
      </c>
      <c r="M17" s="5" t="s">
        <v>2</v>
      </c>
      <c r="N17" s="199" t="s">
        <v>59</v>
      </c>
      <c r="O17" s="199" t="s">
        <v>59</v>
      </c>
      <c r="P17" s="199" t="s">
        <v>59</v>
      </c>
      <c r="Q17" s="199" t="s">
        <v>59</v>
      </c>
      <c r="R17" s="4" t="s">
        <v>15</v>
      </c>
      <c r="S17" s="4" t="s">
        <v>6</v>
      </c>
      <c r="T17" s="10" t="s">
        <v>2</v>
      </c>
      <c r="U17" s="16">
        <v>15.67</v>
      </c>
      <c r="V17" s="192">
        <v>29</v>
      </c>
      <c r="W17" s="2"/>
      <c r="X17" s="2"/>
    </row>
    <row r="18" spans="1:24" x14ac:dyDescent="0.3">
      <c r="A18" s="4" t="s">
        <v>15</v>
      </c>
      <c r="B18" s="4" t="s">
        <v>7</v>
      </c>
      <c r="C18" s="10" t="s">
        <v>8</v>
      </c>
      <c r="D18" s="91" t="s">
        <v>59</v>
      </c>
      <c r="E18" s="16">
        <v>0.25</v>
      </c>
      <c r="F18" s="16">
        <v>0.48799999999999999</v>
      </c>
      <c r="G18" s="16">
        <v>3</v>
      </c>
      <c r="H18" s="16">
        <v>0.999</v>
      </c>
      <c r="I18" s="16">
        <v>3</v>
      </c>
      <c r="J18" s="47">
        <v>0.95</v>
      </c>
      <c r="K18" s="7" t="s">
        <v>15</v>
      </c>
      <c r="L18" s="4" t="s">
        <v>9</v>
      </c>
      <c r="M18" s="5" t="s">
        <v>2</v>
      </c>
      <c r="N18" s="199" t="s">
        <v>59</v>
      </c>
      <c r="O18" s="199" t="s">
        <v>59</v>
      </c>
      <c r="P18" s="199" t="s">
        <v>59</v>
      </c>
      <c r="Q18" s="199" t="s">
        <v>59</v>
      </c>
      <c r="R18" s="9" t="s">
        <v>15</v>
      </c>
      <c r="S18" s="9"/>
      <c r="T18" s="28"/>
      <c r="U18" s="55" t="s">
        <v>59</v>
      </c>
      <c r="V18" s="55" t="s">
        <v>59</v>
      </c>
      <c r="W18" s="2"/>
    </row>
    <row r="19" spans="1:24" x14ac:dyDescent="0.3">
      <c r="A19" s="4" t="s">
        <v>14</v>
      </c>
      <c r="B19" s="4" t="s">
        <v>11</v>
      </c>
      <c r="C19" s="10" t="s">
        <v>36</v>
      </c>
      <c r="D19" s="16">
        <v>12</v>
      </c>
      <c r="E19" s="16">
        <v>0.5</v>
      </c>
      <c r="F19" s="16">
        <v>12</v>
      </c>
      <c r="G19" s="16">
        <v>1</v>
      </c>
      <c r="H19" s="16">
        <v>10</v>
      </c>
      <c r="I19" s="16">
        <v>1</v>
      </c>
      <c r="J19" s="47">
        <v>1</v>
      </c>
      <c r="K19" s="7" t="s">
        <v>14</v>
      </c>
      <c r="L19" s="4" t="s">
        <v>12</v>
      </c>
      <c r="M19" s="5" t="s">
        <v>36</v>
      </c>
      <c r="N19" s="15">
        <v>0.6</v>
      </c>
      <c r="O19" s="15">
        <v>1</v>
      </c>
      <c r="P19" s="15">
        <v>2</v>
      </c>
      <c r="Q19" s="15">
        <v>2</v>
      </c>
      <c r="R19" s="9" t="s">
        <v>14</v>
      </c>
      <c r="S19" s="9"/>
      <c r="T19" s="28"/>
      <c r="U19" s="55" t="s">
        <v>59</v>
      </c>
      <c r="V19" s="55" t="s">
        <v>59</v>
      </c>
      <c r="W19" s="2"/>
    </row>
    <row r="20" spans="1:24" x14ac:dyDescent="0.3">
      <c r="A20" s="115" t="s">
        <v>31</v>
      </c>
      <c r="B20" s="86"/>
      <c r="C20" s="195"/>
      <c r="D20" s="47"/>
      <c r="E20" s="47"/>
      <c r="F20" s="47"/>
      <c r="G20" s="47"/>
      <c r="H20" s="47"/>
      <c r="I20" s="47"/>
      <c r="J20" s="47"/>
      <c r="K20" s="86"/>
      <c r="L20" s="86"/>
      <c r="M20" s="86"/>
      <c r="N20" s="47"/>
      <c r="O20" s="47"/>
      <c r="P20" s="47"/>
      <c r="Q20" s="47"/>
      <c r="R20" s="87"/>
      <c r="S20" s="87"/>
      <c r="T20" s="87"/>
      <c r="U20" s="88"/>
      <c r="V20" s="88"/>
      <c r="W20" s="2"/>
    </row>
    <row r="21" spans="1:24" x14ac:dyDescent="0.3">
      <c r="A21" s="158" t="s">
        <v>128</v>
      </c>
      <c r="B21" s="116"/>
      <c r="C21" s="196"/>
      <c r="D21" s="116"/>
      <c r="E21" s="116"/>
      <c r="F21" s="116"/>
      <c r="G21" s="116"/>
      <c r="H21" s="116"/>
      <c r="I21" s="116"/>
      <c r="J21" s="116"/>
      <c r="K21" s="116"/>
      <c r="L21" s="116"/>
      <c r="M21" s="116"/>
      <c r="N21" s="116"/>
      <c r="O21" s="116"/>
      <c r="P21" s="116"/>
      <c r="Q21" s="116"/>
      <c r="R21" s="116"/>
      <c r="S21" s="116"/>
      <c r="T21" s="116"/>
      <c r="U21" s="116"/>
      <c r="V21" s="116"/>
      <c r="W21" s="1"/>
    </row>
    <row r="22" spans="1:24" x14ac:dyDescent="0.3">
      <c r="A22" s="155" t="s">
        <v>10</v>
      </c>
      <c r="B22" s="156" t="s">
        <v>46</v>
      </c>
      <c r="C22" s="10" t="s">
        <v>36</v>
      </c>
      <c r="D22" s="125" t="s">
        <v>59</v>
      </c>
      <c r="E22" s="124" t="s">
        <v>59</v>
      </c>
      <c r="F22" s="124" t="s">
        <v>59</v>
      </c>
      <c r="G22" s="124" t="s">
        <v>59</v>
      </c>
      <c r="H22" s="124" t="s">
        <v>59</v>
      </c>
      <c r="I22" s="124" t="s">
        <v>59</v>
      </c>
      <c r="J22" s="124" t="s">
        <v>59</v>
      </c>
      <c r="K22" s="7" t="s">
        <v>10</v>
      </c>
      <c r="L22" s="39" t="s">
        <v>46</v>
      </c>
      <c r="M22" s="5" t="s">
        <v>36</v>
      </c>
      <c r="N22" s="84">
        <f>1-(1-N24)^(1/(24*30))</f>
        <v>3.4765637041411779E-6</v>
      </c>
      <c r="O22" s="84">
        <f>1-(1-O24)^(1/(24*30))</f>
        <v>1.4632334321995621E-4</v>
      </c>
      <c r="P22" s="84">
        <v>7.9000000000000001E-4</v>
      </c>
      <c r="Q22" s="85">
        <f>1-(1-Q24)^(1/(24*30))</f>
        <v>9.6224116621657085E-4</v>
      </c>
      <c r="R22" s="116"/>
      <c r="S22" s="116"/>
      <c r="T22" s="116"/>
      <c r="U22" s="55" t="s">
        <v>59</v>
      </c>
      <c r="V22" s="55" t="s">
        <v>59</v>
      </c>
      <c r="X22" s="1"/>
    </row>
    <row r="23" spans="1:24" outlineLevel="1" x14ac:dyDescent="0.3">
      <c r="A23" s="157" t="s">
        <v>10</v>
      </c>
      <c r="B23" s="156" t="s">
        <v>49</v>
      </c>
      <c r="C23" s="52" t="s">
        <v>47</v>
      </c>
      <c r="D23" s="125" t="s">
        <v>59</v>
      </c>
      <c r="E23" s="124" t="s">
        <v>59</v>
      </c>
      <c r="F23" s="124" t="s">
        <v>59</v>
      </c>
      <c r="G23" s="124" t="s">
        <v>59</v>
      </c>
      <c r="H23" s="124" t="s">
        <v>59</v>
      </c>
      <c r="I23" s="124" t="s">
        <v>59</v>
      </c>
      <c r="J23" s="124" t="s">
        <v>59</v>
      </c>
      <c r="K23" s="48" t="s">
        <v>10</v>
      </c>
      <c r="L23" s="39" t="s">
        <v>49</v>
      </c>
      <c r="M23" s="40" t="s">
        <v>47</v>
      </c>
      <c r="N23" s="76">
        <f>1-(1-N24)^(1/(30))</f>
        <v>8.3434193111409094E-5</v>
      </c>
      <c r="O23" s="76">
        <f>1-(1-O24)^(1/(30))</f>
        <v>3.5058572695848556E-3</v>
      </c>
      <c r="P23" s="76">
        <v>1.8700000000000001E-2</v>
      </c>
      <c r="Q23" s="78">
        <f>1-(1-Q24)^(1/(30))</f>
        <v>2.2840031565754093E-2</v>
      </c>
      <c r="R23" s="7"/>
      <c r="S23" s="116"/>
      <c r="T23" s="116"/>
      <c r="U23" s="55" t="s">
        <v>59</v>
      </c>
      <c r="V23" s="55" t="s">
        <v>59</v>
      </c>
    </row>
    <row r="24" spans="1:24" outlineLevel="1" x14ac:dyDescent="0.3">
      <c r="A24" s="157" t="s">
        <v>10</v>
      </c>
      <c r="B24" s="156" t="s">
        <v>50</v>
      </c>
      <c r="C24" s="52" t="s">
        <v>48</v>
      </c>
      <c r="D24" s="125" t="s">
        <v>59</v>
      </c>
      <c r="E24" s="124" t="s">
        <v>59</v>
      </c>
      <c r="F24" s="124" t="s">
        <v>59</v>
      </c>
      <c r="G24" s="124" t="s">
        <v>59</v>
      </c>
      <c r="H24" s="124" t="s">
        <v>59</v>
      </c>
      <c r="I24" s="124" t="s">
        <v>59</v>
      </c>
      <c r="J24" s="124" t="s">
        <v>59</v>
      </c>
      <c r="K24" s="48" t="s">
        <v>10</v>
      </c>
      <c r="L24" s="39" t="s">
        <v>50</v>
      </c>
      <c r="M24" s="40" t="s">
        <v>48</v>
      </c>
      <c r="N24" s="49">
        <v>2.5000000000000001E-3</v>
      </c>
      <c r="O24" s="49">
        <v>0.1</v>
      </c>
      <c r="P24" s="77">
        <v>0.43</v>
      </c>
      <c r="Q24" s="79">
        <v>0.5</v>
      </c>
      <c r="R24" s="7"/>
      <c r="S24" s="116"/>
      <c r="T24" s="116"/>
      <c r="U24" s="55" t="s">
        <v>59</v>
      </c>
      <c r="V24" s="55" t="s">
        <v>59</v>
      </c>
    </row>
    <row r="25" spans="1:24" x14ac:dyDescent="0.3">
      <c r="A25" s="48" t="s">
        <v>10</v>
      </c>
      <c r="B25" s="71" t="s">
        <v>73</v>
      </c>
      <c r="C25" s="197" t="s">
        <v>103</v>
      </c>
      <c r="D25" s="125" t="s">
        <v>59</v>
      </c>
      <c r="E25" s="124" t="s">
        <v>59</v>
      </c>
      <c r="F25" s="124" t="s">
        <v>59</v>
      </c>
      <c r="G25" s="124" t="s">
        <v>59</v>
      </c>
      <c r="H25" s="124" t="s">
        <v>59</v>
      </c>
      <c r="I25" s="124" t="s">
        <v>59</v>
      </c>
      <c r="J25" s="124" t="s">
        <v>59</v>
      </c>
      <c r="K25" s="48" t="s">
        <v>10</v>
      </c>
      <c r="L25" s="71" t="s">
        <v>73</v>
      </c>
      <c r="M25" s="72" t="s">
        <v>103</v>
      </c>
      <c r="N25" s="73" t="s">
        <v>59</v>
      </c>
      <c r="O25" s="73" t="s">
        <v>59</v>
      </c>
      <c r="P25" s="81">
        <v>0.11</v>
      </c>
      <c r="Q25" s="80" t="s">
        <v>59</v>
      </c>
      <c r="R25" s="7"/>
      <c r="S25" s="116"/>
      <c r="T25" s="116"/>
      <c r="U25" s="55" t="s">
        <v>59</v>
      </c>
      <c r="V25" s="55" t="s">
        <v>59</v>
      </c>
    </row>
    <row r="26" spans="1:24" x14ac:dyDescent="0.3">
      <c r="A26" s="104" t="s">
        <v>129</v>
      </c>
      <c r="B26" s="104"/>
      <c r="C26" s="104" t="s">
        <v>131</v>
      </c>
      <c r="D26" s="125" t="s">
        <v>59</v>
      </c>
      <c r="E26" s="125" t="s">
        <v>59</v>
      </c>
      <c r="F26" s="125" t="s">
        <v>59</v>
      </c>
      <c r="G26" s="125" t="s">
        <v>59</v>
      </c>
      <c r="H26" s="125" t="s">
        <v>59</v>
      </c>
      <c r="I26" s="125" t="s">
        <v>59</v>
      </c>
      <c r="J26" s="125" t="s">
        <v>59</v>
      </c>
      <c r="K26" s="159"/>
      <c r="L26" s="71"/>
      <c r="M26" s="72"/>
      <c r="N26" s="200">
        <v>10</v>
      </c>
      <c r="O26" s="200">
        <v>50</v>
      </c>
      <c r="P26" s="80" t="s">
        <v>59</v>
      </c>
      <c r="Q26" s="80" t="s">
        <v>59</v>
      </c>
      <c r="R26" s="7"/>
      <c r="S26" s="117"/>
      <c r="T26" s="117"/>
      <c r="U26" s="55" t="s">
        <v>59</v>
      </c>
      <c r="V26" s="55" t="s">
        <v>59</v>
      </c>
    </row>
    <row r="27" spans="1:24" x14ac:dyDescent="0.3">
      <c r="A27" s="104" t="s">
        <v>130</v>
      </c>
      <c r="B27" s="104"/>
      <c r="C27" s="104" t="s">
        <v>131</v>
      </c>
      <c r="D27" s="125" t="s">
        <v>59</v>
      </c>
      <c r="E27" s="125" t="s">
        <v>59</v>
      </c>
      <c r="F27" s="125" t="s">
        <v>59</v>
      </c>
      <c r="G27" s="125" t="s">
        <v>59</v>
      </c>
      <c r="H27" s="125" t="s">
        <v>59</v>
      </c>
      <c r="I27" s="125" t="s">
        <v>59</v>
      </c>
      <c r="J27" s="125" t="s">
        <v>59</v>
      </c>
      <c r="K27" s="159"/>
      <c r="L27" s="71"/>
      <c r="M27" s="72"/>
      <c r="N27" s="110">
        <v>90</v>
      </c>
      <c r="O27" s="110">
        <v>80</v>
      </c>
      <c r="P27" s="110">
        <v>99.99</v>
      </c>
      <c r="Q27" s="110">
        <v>99.99</v>
      </c>
      <c r="R27" s="7"/>
      <c r="S27" s="117"/>
      <c r="T27" s="117"/>
      <c r="U27" s="55" t="s">
        <v>59</v>
      </c>
      <c r="V27" s="55" t="s">
        <v>59</v>
      </c>
    </row>
    <row r="28" spans="1:24" x14ac:dyDescent="0.3">
      <c r="A28" s="8" t="s">
        <v>17</v>
      </c>
      <c r="B28" s="6" t="s">
        <v>34</v>
      </c>
      <c r="C28" s="13" t="s">
        <v>35</v>
      </c>
      <c r="D28" s="125" t="s">
        <v>59</v>
      </c>
      <c r="E28" s="124" t="s">
        <v>59</v>
      </c>
      <c r="F28" s="124" t="s">
        <v>59</v>
      </c>
      <c r="G28" s="124" t="s">
        <v>59</v>
      </c>
      <c r="H28" s="124" t="s">
        <v>59</v>
      </c>
      <c r="I28" s="124" t="s">
        <v>59</v>
      </c>
      <c r="J28" s="124" t="s">
        <v>59</v>
      </c>
      <c r="K28" s="8" t="s">
        <v>17</v>
      </c>
      <c r="L28" s="6" t="s">
        <v>34</v>
      </c>
      <c r="M28" s="13" t="s">
        <v>35</v>
      </c>
      <c r="N28" s="50" t="e">
        <f>N14/#REF!</f>
        <v>#REF!</v>
      </c>
      <c r="O28" s="51" t="e">
        <f>O14/#REF!</f>
        <v>#REF!</v>
      </c>
      <c r="P28" s="82" t="e">
        <f>1.167*(ABS(#REF!-#REF!))</f>
        <v>#REF!</v>
      </c>
      <c r="Q28" s="83" t="e">
        <f>1.167*(ABS(#REF!-#REF!))</f>
        <v>#REF!</v>
      </c>
      <c r="R28" s="7"/>
      <c r="S28" s="116"/>
      <c r="T28" s="116"/>
      <c r="U28" s="55" t="s">
        <v>59</v>
      </c>
      <c r="V28" s="55" t="s">
        <v>59</v>
      </c>
    </row>
    <row r="29" spans="1:24" x14ac:dyDescent="0.3">
      <c r="A29" s="39" t="s">
        <v>51</v>
      </c>
      <c r="B29" s="52" t="s">
        <v>53</v>
      </c>
      <c r="C29" s="9"/>
      <c r="D29" s="124" t="s">
        <v>59</v>
      </c>
      <c r="E29" s="124" t="s">
        <v>59</v>
      </c>
      <c r="F29" s="124" t="s">
        <v>59</v>
      </c>
      <c r="G29" s="124" t="s">
        <v>59</v>
      </c>
      <c r="H29" s="124" t="s">
        <v>59</v>
      </c>
      <c r="I29" s="124" t="s">
        <v>59</v>
      </c>
      <c r="J29" s="124" t="s">
        <v>59</v>
      </c>
      <c r="K29" s="124" t="s">
        <v>59</v>
      </c>
      <c r="L29" s="124" t="s">
        <v>59</v>
      </c>
      <c r="M29" s="124" t="s">
        <v>59</v>
      </c>
      <c r="N29" s="55" t="s">
        <v>59</v>
      </c>
      <c r="O29" s="55" t="s">
        <v>59</v>
      </c>
      <c r="P29" s="55" t="s">
        <v>59</v>
      </c>
      <c r="Q29" s="55" t="s">
        <v>59</v>
      </c>
      <c r="R29" s="7"/>
      <c r="S29" s="39" t="s">
        <v>51</v>
      </c>
      <c r="T29" s="10" t="s">
        <v>153</v>
      </c>
      <c r="U29" s="16">
        <v>0.38</v>
      </c>
      <c r="V29" s="55" t="s">
        <v>59</v>
      </c>
    </row>
    <row r="30" spans="1:24" x14ac:dyDescent="0.3">
      <c r="A30" s="39" t="s">
        <v>52</v>
      </c>
      <c r="B30" s="52" t="s">
        <v>2</v>
      </c>
      <c r="D30" s="124" t="s">
        <v>59</v>
      </c>
      <c r="E30" s="124" t="s">
        <v>59</v>
      </c>
      <c r="F30" s="124" t="s">
        <v>59</v>
      </c>
      <c r="G30" s="124" t="s">
        <v>59</v>
      </c>
      <c r="H30" s="124" t="s">
        <v>59</v>
      </c>
      <c r="I30" s="124" t="s">
        <v>59</v>
      </c>
      <c r="J30" s="124" t="s">
        <v>59</v>
      </c>
      <c r="K30" s="124" t="s">
        <v>59</v>
      </c>
      <c r="L30" s="124" t="s">
        <v>59</v>
      </c>
      <c r="M30" s="124" t="s">
        <v>59</v>
      </c>
      <c r="N30" s="55" t="s">
        <v>59</v>
      </c>
      <c r="O30" s="55" t="s">
        <v>59</v>
      </c>
      <c r="P30" s="55" t="s">
        <v>59</v>
      </c>
      <c r="Q30" s="55" t="s">
        <v>59</v>
      </c>
      <c r="R30" s="7"/>
      <c r="S30" s="39" t="s">
        <v>52</v>
      </c>
      <c r="T30" s="10" t="s">
        <v>152</v>
      </c>
      <c r="U30" s="16">
        <v>95.3</v>
      </c>
      <c r="V30" s="55" t="s">
        <v>59</v>
      </c>
    </row>
    <row r="31" spans="1:24" x14ac:dyDescent="0.3">
      <c r="A31" s="39" t="s">
        <v>54</v>
      </c>
      <c r="B31" s="52" t="s">
        <v>57</v>
      </c>
      <c r="D31" s="124" t="s">
        <v>59</v>
      </c>
      <c r="E31" s="124" t="s">
        <v>59</v>
      </c>
      <c r="F31" s="124" t="s">
        <v>59</v>
      </c>
      <c r="G31" s="124" t="s">
        <v>59</v>
      </c>
      <c r="H31" s="124" t="s">
        <v>59</v>
      </c>
      <c r="I31" s="124" t="s">
        <v>59</v>
      </c>
      <c r="J31" s="124" t="s">
        <v>59</v>
      </c>
      <c r="K31" s="124" t="s">
        <v>59</v>
      </c>
      <c r="L31" s="124" t="s">
        <v>59</v>
      </c>
      <c r="M31" s="124" t="s">
        <v>59</v>
      </c>
      <c r="N31" s="55" t="s">
        <v>59</v>
      </c>
      <c r="O31" s="55" t="s">
        <v>59</v>
      </c>
      <c r="P31" s="55" t="s">
        <v>59</v>
      </c>
      <c r="Q31" s="55" t="s">
        <v>59</v>
      </c>
      <c r="R31" s="7"/>
      <c r="S31" s="39" t="s">
        <v>54</v>
      </c>
      <c r="T31" s="52" t="s">
        <v>57</v>
      </c>
      <c r="U31" s="55" t="s">
        <v>59</v>
      </c>
      <c r="V31" s="16">
        <v>2.5</v>
      </c>
    </row>
    <row r="32" spans="1:24" x14ac:dyDescent="0.3">
      <c r="A32" s="39" t="s">
        <v>55</v>
      </c>
      <c r="B32" s="52" t="s">
        <v>57</v>
      </c>
      <c r="D32" s="124" t="s">
        <v>59</v>
      </c>
      <c r="E32" s="124" t="s">
        <v>59</v>
      </c>
      <c r="F32" s="124" t="s">
        <v>59</v>
      </c>
      <c r="G32" s="124" t="s">
        <v>59</v>
      </c>
      <c r="H32" s="124" t="s">
        <v>59</v>
      </c>
      <c r="I32" s="124" t="s">
        <v>59</v>
      </c>
      <c r="J32" s="124" t="s">
        <v>59</v>
      </c>
      <c r="K32" s="124" t="s">
        <v>59</v>
      </c>
      <c r="L32" s="124" t="s">
        <v>59</v>
      </c>
      <c r="M32" s="124" t="s">
        <v>59</v>
      </c>
      <c r="N32" s="55" t="s">
        <v>59</v>
      </c>
      <c r="O32" s="55" t="s">
        <v>59</v>
      </c>
      <c r="P32" s="55" t="s">
        <v>59</v>
      </c>
      <c r="Q32" s="55" t="s">
        <v>59</v>
      </c>
      <c r="R32" s="7"/>
      <c r="S32" s="39" t="s">
        <v>55</v>
      </c>
      <c r="T32" s="52" t="s">
        <v>57</v>
      </c>
      <c r="U32" s="55" t="s">
        <v>59</v>
      </c>
      <c r="V32" s="16">
        <v>10</v>
      </c>
    </row>
    <row r="33" spans="1:23" ht="16.2" thickBot="1" x14ac:dyDescent="0.35">
      <c r="A33" s="53" t="s">
        <v>56</v>
      </c>
      <c r="B33" s="54" t="s">
        <v>58</v>
      </c>
      <c r="D33" s="139" t="s">
        <v>59</v>
      </c>
      <c r="E33" s="139" t="s">
        <v>59</v>
      </c>
      <c r="F33" s="124" t="s">
        <v>59</v>
      </c>
      <c r="G33" s="139" t="s">
        <v>59</v>
      </c>
      <c r="H33" s="139" t="s">
        <v>59</v>
      </c>
      <c r="I33" s="139" t="s">
        <v>59</v>
      </c>
      <c r="J33" s="139" t="s">
        <v>59</v>
      </c>
      <c r="K33" s="139" t="s">
        <v>59</v>
      </c>
      <c r="L33" s="139" t="s">
        <v>59</v>
      </c>
      <c r="M33" s="139" t="s">
        <v>59</v>
      </c>
      <c r="N33" s="143" t="s">
        <v>59</v>
      </c>
      <c r="O33" s="143" t="s">
        <v>59</v>
      </c>
      <c r="P33" s="143" t="s">
        <v>59</v>
      </c>
      <c r="Q33" s="55" t="s">
        <v>59</v>
      </c>
      <c r="R33" s="7"/>
      <c r="S33" s="53" t="s">
        <v>56</v>
      </c>
      <c r="T33" s="54" t="s">
        <v>58</v>
      </c>
      <c r="U33" s="55" t="s">
        <v>59</v>
      </c>
      <c r="V33" s="16">
        <v>2.99</v>
      </c>
    </row>
    <row r="34" spans="1:23" ht="16.2" thickBot="1" x14ac:dyDescent="0.35">
      <c r="C34" s="140" t="s">
        <v>105</v>
      </c>
      <c r="D34" s="141" t="s">
        <v>108</v>
      </c>
      <c r="E34" s="142" t="str">
        <f>Cover_Sheet!$C$50&amp;"/a"</f>
        <v>€/a</v>
      </c>
      <c r="G34" s="277" t="s">
        <v>60</v>
      </c>
      <c r="H34" s="278"/>
      <c r="I34" s="278"/>
      <c r="J34" s="278"/>
      <c r="K34" s="278"/>
      <c r="L34" s="278"/>
      <c r="M34" s="278"/>
      <c r="N34" s="278"/>
      <c r="O34" s="276" t="s">
        <v>61</v>
      </c>
      <c r="P34" s="276"/>
      <c r="Q34" s="276"/>
    </row>
    <row r="35" spans="1:23" ht="16.2" thickBot="1" x14ac:dyDescent="0.35">
      <c r="C35" s="131" t="s">
        <v>76</v>
      </c>
      <c r="D35" s="119" t="s">
        <v>91</v>
      </c>
      <c r="E35" s="142" t="str">
        <f>Cover_Sheet!$C$50&amp;"/(kW a)"</f>
        <v>€/(kW a)</v>
      </c>
      <c r="G35" s="144"/>
      <c r="H35" s="56"/>
      <c r="I35" s="56"/>
      <c r="J35" s="66" t="str">
        <f>Table35[[#This Row],[Resources - Cost]]</f>
        <v>Electricity, fixed tariff - EF</v>
      </c>
      <c r="K35" s="66" t="str">
        <f>D36</f>
        <v>Electricity, variable tariff - EV</v>
      </c>
      <c r="L35" s="66" t="str">
        <f>D37</f>
        <v>Natural Gas - NG</v>
      </c>
      <c r="M35" s="67" t="str">
        <f>D38</f>
        <v>Fuel Oil - FO</v>
      </c>
      <c r="N35" s="67" t="str">
        <f>D39</f>
        <v>Diesel - DI</v>
      </c>
      <c r="O35" s="69" t="s">
        <v>88</v>
      </c>
      <c r="P35" s="58" t="s">
        <v>89</v>
      </c>
      <c r="Q35" s="145" t="s">
        <v>90</v>
      </c>
    </row>
    <row r="36" spans="1:23" x14ac:dyDescent="0.3">
      <c r="A36" s="2"/>
      <c r="B36" s="2"/>
      <c r="C36" s="131" t="s">
        <v>75</v>
      </c>
      <c r="D36" s="120" t="s">
        <v>92</v>
      </c>
      <c r="E36" s="142" t="str">
        <f>Cover_Sheet!$C$50&amp;"/a"</f>
        <v>€/a</v>
      </c>
      <c r="G36" s="146" t="s">
        <v>62</v>
      </c>
      <c r="H36" s="4" t="s">
        <v>63</v>
      </c>
      <c r="I36" s="201" t="str">
        <f>Cover_Sheet!$C$50&amp;"/kWh/a"</f>
        <v>€/kWh/a</v>
      </c>
      <c r="J36" s="59">
        <v>0</v>
      </c>
      <c r="K36" s="59">
        <v>0</v>
      </c>
      <c r="L36" s="59">
        <v>0</v>
      </c>
      <c r="M36" s="59">
        <v>0</v>
      </c>
      <c r="N36" s="60">
        <v>0</v>
      </c>
      <c r="O36" s="68" t="s">
        <v>59</v>
      </c>
      <c r="P36" s="68" t="s">
        <v>59</v>
      </c>
      <c r="Q36" s="147" t="s">
        <v>59</v>
      </c>
    </row>
    <row r="37" spans="1:23" x14ac:dyDescent="0.3">
      <c r="C37" s="131" t="s">
        <v>77</v>
      </c>
      <c r="D37" s="119" t="s">
        <v>93</v>
      </c>
      <c r="E37" s="133" t="s">
        <v>104</v>
      </c>
      <c r="G37" s="146" t="s">
        <v>64</v>
      </c>
      <c r="H37" s="4" t="s">
        <v>65</v>
      </c>
      <c r="I37" s="201" t="str">
        <f>Cover_Sheet!$C$50&amp;"/kWh"</f>
        <v>€/kWh</v>
      </c>
      <c r="J37" s="61">
        <v>0.28000000000000003</v>
      </c>
      <c r="K37" s="61">
        <v>0.28999999999999998</v>
      </c>
      <c r="L37" s="61">
        <v>0.05</v>
      </c>
      <c r="M37" s="61">
        <v>4.4999999999999998E-2</v>
      </c>
      <c r="N37" s="62">
        <v>0.1</v>
      </c>
      <c r="O37" s="68" t="s">
        <v>59</v>
      </c>
      <c r="P37" s="68" t="s">
        <v>59</v>
      </c>
      <c r="Q37" s="147" t="s">
        <v>59</v>
      </c>
      <c r="U37" s="2"/>
      <c r="V37" s="2"/>
      <c r="W37" s="2"/>
    </row>
    <row r="38" spans="1:23" x14ac:dyDescent="0.3">
      <c r="C38" s="131" t="s">
        <v>78</v>
      </c>
      <c r="D38" s="120" t="s">
        <v>94</v>
      </c>
      <c r="E38" s="132" t="s">
        <v>116</v>
      </c>
      <c r="G38" s="146" t="s">
        <v>64</v>
      </c>
      <c r="H38" s="4" t="s">
        <v>67</v>
      </c>
      <c r="I38" s="201" t="str">
        <f>Cover_Sheet!$C$50&amp;"/kWh"</f>
        <v>€/kWh</v>
      </c>
      <c r="J38" s="68" t="s">
        <v>59</v>
      </c>
      <c r="K38" s="63">
        <v>0.25</v>
      </c>
      <c r="L38" s="68" t="s">
        <v>59</v>
      </c>
      <c r="M38" s="68" t="s">
        <v>59</v>
      </c>
      <c r="N38" s="68" t="s">
        <v>59</v>
      </c>
      <c r="O38" s="68" t="s">
        <v>59</v>
      </c>
      <c r="P38" s="68" t="s">
        <v>59</v>
      </c>
      <c r="Q38" s="147" t="s">
        <v>59</v>
      </c>
    </row>
    <row r="39" spans="1:23" s="2" customFormat="1" ht="14.4" customHeight="1" x14ac:dyDescent="0.3">
      <c r="A39"/>
      <c r="B39"/>
      <c r="C39" s="131" t="s">
        <v>79</v>
      </c>
      <c r="D39" s="119" t="s">
        <v>95</v>
      </c>
      <c r="E39" s="133" t="s">
        <v>126</v>
      </c>
      <c r="F39"/>
      <c r="G39" s="146" t="s">
        <v>68</v>
      </c>
      <c r="H39" s="18" t="s">
        <v>69</v>
      </c>
      <c r="I39" s="19" t="s">
        <v>148</v>
      </c>
      <c r="J39" s="68" t="s">
        <v>59</v>
      </c>
      <c r="K39" s="64">
        <v>6</v>
      </c>
      <c r="L39" s="68" t="s">
        <v>59</v>
      </c>
      <c r="M39" s="68" t="s">
        <v>59</v>
      </c>
      <c r="N39" s="68" t="s">
        <v>59</v>
      </c>
      <c r="O39" s="68" t="s">
        <v>59</v>
      </c>
      <c r="P39" s="68" t="s">
        <v>59</v>
      </c>
      <c r="Q39" s="147" t="s">
        <v>59</v>
      </c>
      <c r="U39"/>
      <c r="V39"/>
      <c r="W39"/>
    </row>
    <row r="40" spans="1:23" collapsed="1" x14ac:dyDescent="0.3">
      <c r="C40" s="131" t="s">
        <v>80</v>
      </c>
      <c r="D40" s="127" t="s">
        <v>109</v>
      </c>
      <c r="E40" s="132" t="s">
        <v>127</v>
      </c>
      <c r="F40" s="2"/>
      <c r="G40" s="148" t="s">
        <v>68</v>
      </c>
      <c r="H40" s="6" t="s">
        <v>70</v>
      </c>
      <c r="I40" s="13" t="s">
        <v>148</v>
      </c>
      <c r="J40" s="68" t="s">
        <v>59</v>
      </c>
      <c r="K40" s="65">
        <v>22</v>
      </c>
      <c r="L40" s="68" t="s">
        <v>59</v>
      </c>
      <c r="M40" s="68" t="s">
        <v>59</v>
      </c>
      <c r="N40" s="68" t="s">
        <v>59</v>
      </c>
      <c r="O40" s="68" t="s">
        <v>59</v>
      </c>
      <c r="P40" s="68" t="s">
        <v>59</v>
      </c>
      <c r="Q40" s="147" t="s">
        <v>59</v>
      </c>
    </row>
    <row r="41" spans="1:23" ht="16.2" thickBot="1" x14ac:dyDescent="0.35">
      <c r="C41" s="131" t="s">
        <v>81</v>
      </c>
      <c r="D41" s="119" t="s">
        <v>88</v>
      </c>
      <c r="G41" s="149" t="s">
        <v>66</v>
      </c>
      <c r="H41" s="150" t="s">
        <v>64</v>
      </c>
      <c r="I41" s="201" t="str">
        <f>Cover_Sheet!$C$50&amp;"/kWh"</f>
        <v>€/kWh</v>
      </c>
      <c r="J41" s="151" t="s">
        <v>59</v>
      </c>
      <c r="K41" s="151" t="s">
        <v>59</v>
      </c>
      <c r="L41" s="151" t="s">
        <v>59</v>
      </c>
      <c r="M41" s="151" t="s">
        <v>59</v>
      </c>
      <c r="N41" s="151" t="s">
        <v>59</v>
      </c>
      <c r="O41" s="152">
        <v>0.12</v>
      </c>
      <c r="P41" s="152">
        <v>0.08</v>
      </c>
      <c r="Q41" s="153">
        <v>0.08</v>
      </c>
    </row>
    <row r="42" spans="1:23" x14ac:dyDescent="0.3">
      <c r="C42" s="134" t="s">
        <v>106</v>
      </c>
      <c r="D42" s="120" t="s">
        <v>89</v>
      </c>
    </row>
    <row r="43" spans="1:23" x14ac:dyDescent="0.3">
      <c r="C43" s="131" t="s">
        <v>82</v>
      </c>
      <c r="D43" s="119" t="s">
        <v>90</v>
      </c>
      <c r="E43" s="135"/>
    </row>
    <row r="44" spans="1:23" x14ac:dyDescent="0.3">
      <c r="C44" s="131" t="s">
        <v>83</v>
      </c>
      <c r="D44" s="127" t="s">
        <v>110</v>
      </c>
      <c r="E44" s="135"/>
    </row>
    <row r="45" spans="1:23" x14ac:dyDescent="0.3">
      <c r="C45" s="131" t="s">
        <v>84</v>
      </c>
      <c r="D45" s="119" t="s">
        <v>88</v>
      </c>
      <c r="E45" s="135"/>
    </row>
    <row r="46" spans="1:23" x14ac:dyDescent="0.3">
      <c r="C46" s="131" t="s">
        <v>85</v>
      </c>
      <c r="D46" s="120" t="s">
        <v>89</v>
      </c>
      <c r="E46" s="135"/>
      <c r="W46" s="1"/>
    </row>
    <row r="47" spans="1:23" x14ac:dyDescent="0.3">
      <c r="C47" s="134" t="s">
        <v>107</v>
      </c>
      <c r="D47" s="119" t="s">
        <v>90</v>
      </c>
      <c r="E47" s="135"/>
    </row>
    <row r="48" spans="1:23" x14ac:dyDescent="0.3">
      <c r="C48" s="131" t="s">
        <v>86</v>
      </c>
      <c r="D48" s="118"/>
      <c r="E48" s="135"/>
    </row>
    <row r="49" spans="3:25" x14ac:dyDescent="0.3">
      <c r="C49" s="131" t="s">
        <v>87</v>
      </c>
      <c r="D49" s="118"/>
      <c r="E49" s="135"/>
    </row>
    <row r="50" spans="3:25" ht="16.2" thickBot="1" x14ac:dyDescent="0.35">
      <c r="C50" s="136" t="s">
        <v>42</v>
      </c>
      <c r="D50" s="137"/>
      <c r="E50" s="138"/>
      <c r="Y50" s="1"/>
    </row>
    <row r="51" spans="3:25" x14ac:dyDescent="0.3">
      <c r="Y51" s="1"/>
    </row>
    <row r="52" spans="3:25" x14ac:dyDescent="0.3">
      <c r="Y52" s="1"/>
    </row>
    <row r="53" spans="3:25" x14ac:dyDescent="0.3">
      <c r="Y53" s="1"/>
    </row>
    <row r="54" spans="3:25" x14ac:dyDescent="0.3">
      <c r="Y54" s="1"/>
    </row>
    <row r="55" spans="3:25" x14ac:dyDescent="0.3">
      <c r="Y55" s="3"/>
    </row>
    <row r="93" spans="3:3" x14ac:dyDescent="0.3">
      <c r="C93" s="24"/>
    </row>
    <row r="94" spans="3:3" x14ac:dyDescent="0.3">
      <c r="C94" s="24"/>
    </row>
    <row r="95" spans="3:3" x14ac:dyDescent="0.3">
      <c r="C95" s="24"/>
    </row>
  </sheetData>
  <mergeCells count="2">
    <mergeCell ref="O34:Q34"/>
    <mergeCell ref="G34:N34"/>
  </mergeCells>
  <dataValidations count="1">
    <dataValidation type="list" allowBlank="1" showInputMessage="1" showErrorMessage="1" sqref="O43:Q43 O35:Q35" xr:uid="{00000000-0002-0000-0200-000000000000}">
      <formula1>#REF!</formula1>
    </dataValidation>
  </dataValidations>
  <pageMargins left="0.7" right="0.7" top="0.75" bottom="0.75" header="0.3" footer="0.3"/>
  <pageSetup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8"/>
  <sheetViews>
    <sheetView showGridLines="0" zoomScale="80" zoomScaleNormal="80" workbookViewId="0">
      <selection activeCell="F22" sqref="F22"/>
    </sheetView>
  </sheetViews>
  <sheetFormatPr baseColWidth="10" defaultColWidth="8.796875" defaultRowHeight="15.6" x14ac:dyDescent="0.3"/>
  <cols>
    <col min="1" max="1" width="11.5" customWidth="1"/>
    <col min="2" max="2" width="19" bestFit="1" customWidth="1"/>
    <col min="3" max="3" width="10.296875" style="24" customWidth="1"/>
    <col min="4" max="4" width="23" customWidth="1"/>
    <col min="5" max="5" width="21.69921875" customWidth="1"/>
    <col min="6" max="6" width="20.69921875" customWidth="1"/>
    <col min="7" max="7" width="20.796875" customWidth="1"/>
    <col min="8" max="8" width="13.69921875" customWidth="1"/>
    <col min="10" max="10" width="6.69921875" bestFit="1" customWidth="1"/>
    <col min="11" max="13" width="19.796875" customWidth="1"/>
    <col min="14" max="14" width="21.19921875" customWidth="1"/>
    <col min="15" max="15" width="20" customWidth="1"/>
  </cols>
  <sheetData>
    <row r="1" spans="1:14" x14ac:dyDescent="0.3">
      <c r="A1" s="56"/>
      <c r="B1" s="56"/>
      <c r="C1" s="208"/>
      <c r="D1" s="57" t="s">
        <v>95</v>
      </c>
      <c r="E1" s="57" t="s">
        <v>91</v>
      </c>
      <c r="F1" s="57" t="s">
        <v>92</v>
      </c>
      <c r="G1" s="57" t="s">
        <v>109</v>
      </c>
    </row>
    <row r="2" spans="1:14" x14ac:dyDescent="0.3">
      <c r="A2" s="4" t="s">
        <v>62</v>
      </c>
      <c r="B2" s="4" t="s">
        <v>63</v>
      </c>
      <c r="C2" s="209" t="str">
        <f>Hide!$I36</f>
        <v>€/kWh/a</v>
      </c>
      <c r="D2" s="154">
        <f>IF($D$1=Hide!$J$35,Hide!J36,IF($D$1=Hide!$K$35,Hide!K36,IF($D$1=Hide!$L$35,Hide!L36,IF($D$1=Hide!$M$35,Hide!M36, IF($D$1=Hide!$N$35,Hide!N36,IF($D$1=Hide!$O$35,Hide!O36,IF($D$1=Hide!$P$35,Hide!P36,IF($D$1=Hide!$P$35,Hide!P36,IF($D$1=Hide!$Q$35,Hide!Q36,"N/A")))))))))</f>
        <v>0</v>
      </c>
      <c r="E2" s="154">
        <f>IF($E$1=Hide!$J$35,Hide!J36,IF($E$1=Hide!$K$35,Hide!K36,IF($E$1=Hide!$L$35,Hide!L36,IF($E$1=Hide!$M$35,Hide!M36,IF($E$1=Hide!$N$35,Hide!N36,IF($E$1=Hide!$O$35,Hide!O36,IF($E$1=Hide!$P$35,Hide!P36,IF($E$1=Hide!$P$35,Hide!P36,IF($E$1=Hide!$Q$35,Hide!Q36,"N/A")))))))))</f>
        <v>0</v>
      </c>
      <c r="F2" s="154">
        <f>IF($F$1=Hide!$J$35,Hide!J36,IF($F$1=Hide!$K$35,Hide!K36,IF($F$1=Hide!$L$35,Hide!L36,IF($F$1=Hide!$M$35,Hide!M36,IF($F$1=Hide!$N$35,Hide!N36,IF($F$1=Hide!$O$35,Hide!O36,IF($F$1=Hide!$P$35,Hide!P36,IF($F$1=Hide!$P$35,Hide!P36,IF($F$1=Hide!$Q$35,Hide!Q36,"N/A")))))))))</f>
        <v>0</v>
      </c>
      <c r="G2" s="154" t="str">
        <f>IF($G$1=Hide!$J$35,Hide!J36,IF($G$1=Hide!$K$35,Hide!K36,IF($G$1=Hide!$L$35,Hide!L36,IF($G$1=Hide!$M$35,Hide!M36,IF($G$1=Hide!$N$35,Hide!N36,IF($G$1=Hide!$O$35,Hide!O36,IF($G$1=Hide!$P$35,Hide!P36,IF($G$1=Hide!$P$35,Hide!P36,IF($G$1=Hide!$Q$35,Hide!Q36,"N/A")))))))))</f>
        <v>N/A</v>
      </c>
    </row>
    <row r="3" spans="1:14" x14ac:dyDescent="0.3">
      <c r="A3" s="4" t="s">
        <v>64</v>
      </c>
      <c r="B3" s="4" t="s">
        <v>137</v>
      </c>
      <c r="C3" s="209" t="str">
        <f>Hide!$I37</f>
        <v>€/kWh</v>
      </c>
      <c r="D3" s="154">
        <f>IF($D$1=Hide!$J$35,Hide!J37,IF($D$1=Hide!$K$35,Hide!K37,IF($D$1=Hide!$L$35,Hide!L37,IF($D$1=Hide!$M$35,Hide!M37, IF($D$1=Hide!$N$35,Hide!N37,IF($D$1=Hide!$O$35,Hide!O37,IF($D$1=Hide!$P$35,Hide!P37,IF($D$1=Hide!$P$35,Hide!P37,IF($D$1=Hide!$Q$35,Hide!Q37,"N/A")))))))))</f>
        <v>0.1</v>
      </c>
      <c r="E3" s="154">
        <f>IF($E$1=Hide!$J$35,Hide!J37,IF($E$1=Hide!$K$35,Hide!K37,IF($E$1=Hide!$L$35,Hide!L37,IF($E$1=Hide!$M$35,Hide!M37,IF($E$1=Hide!$N$35,Hide!N37,IF($E$1=Hide!$O$35,Hide!O37,IF($E$1=Hide!$P$35,Hide!P37,IF($E$1=Hide!$P$35,Hide!P37,IF($E$1=Hide!$Q$35,Hide!Q37,"N/A")))))))))</f>
        <v>0.28000000000000003</v>
      </c>
      <c r="F3" s="154">
        <f>IF($F$1=Hide!$J$35,Hide!J37,IF($F$1=Hide!$K$35,Hide!K37,IF($F$1=Hide!$L$35,Hide!L37,IF($F$1=Hide!$M$35,Hide!M37,IF($F$1=Hide!$N$35,Hide!N37,IF($F$1=Hide!$O$35,Hide!O37,IF($F$1=Hide!$P$35,Hide!P37,IF($F$1=Hide!$P$35,Hide!P37,IF($F$1=Hide!$Q$35,Hide!Q37,"N/A")))))))))</f>
        <v>0.28999999999999998</v>
      </c>
      <c r="G3" s="154" t="str">
        <f>IF($G$1=Hide!$J$35,Hide!J37,IF($G$1=Hide!$K$35,Hide!K37,IF($G$1=Hide!$L$35,Hide!L37,IF($G$1=Hide!$M$35,Hide!M37,IF($G$1=Hide!$N$35,Hide!N37,IF($G$1=Hide!$O$35,Hide!O37,IF($G$1=Hide!$P$35,Hide!P37,IF($G$1=Hide!$P$35,Hide!P37,IF($G$1=Hide!$Q$35,Hide!Q37,"N/A")))))))))</f>
        <v>N/A</v>
      </c>
    </row>
    <row r="4" spans="1:14" x14ac:dyDescent="0.3">
      <c r="A4" s="4" t="s">
        <v>64</v>
      </c>
      <c r="B4" s="4" t="s">
        <v>138</v>
      </c>
      <c r="C4" s="209" t="str">
        <f>Hide!$I38</f>
        <v>€/kWh</v>
      </c>
      <c r="D4" s="154" t="str">
        <f>IF($D$1=Hide!$J$35,Hide!J38,IF($D$1=Hide!$K$35,Hide!K38,IF($D$1=Hide!$L$35,Hide!L38,IF($D$1=Hide!$M$35,Hide!M38, IF($D$1=Hide!$N$35,Hide!N38,IF($D$1=Hide!$O$35,Hide!O38,IF($D$1=Hide!$P$35,Hide!P38,IF($D$1=Hide!$P$35,Hide!P38,IF($D$1=Hide!$Q$35,Hide!Q38,"N/A")))))))))</f>
        <v>-</v>
      </c>
      <c r="E4" s="154" t="str">
        <f>IF($E$1=Hide!$J$35,Hide!J38,IF($E$1=Hide!$K$35,Hide!K38,IF($E$1=Hide!$L$35,Hide!L38,IF($E$1=Hide!$M$35,Hide!M38,IF($E$1=Hide!$N$35,Hide!N38,IF($E$1=Hide!$O$35,Hide!O38,IF($E$1=Hide!$P$35,Hide!P38,IF($E$1=Hide!$P$35,Hide!P38,IF($E$1=Hide!$Q$35,Hide!Q38,"N/A")))))))))</f>
        <v>-</v>
      </c>
      <c r="F4" s="154">
        <f>IF($F$1=Hide!$J$35,Hide!J38,IF($F$1=Hide!$K$35,Hide!K38,IF($F$1=Hide!$L$35,Hide!L38,IF($F$1=Hide!$M$35,Hide!M38,IF($F$1=Hide!$N$35,Hide!N38,IF($F$1=Hide!$O$35,Hide!O38,IF($F$1=Hide!$P$35,Hide!P38,IF($F$1=Hide!$P$35,Hide!P38,IF($F$1=Hide!$Q$35,Hide!Q38,"N/A")))))))))</f>
        <v>0.25</v>
      </c>
      <c r="G4" s="154" t="str">
        <f>IF($G$1=Hide!$J$35,Hide!J38,IF($G$1=Hide!$K$35,Hide!K38,IF($G$1=Hide!$L$35,Hide!L38,IF($G$1=Hide!$M$35,Hide!M38,IF($G$1=Hide!$N$35,Hide!N38,IF($G$1=Hide!$O$35,Hide!O38,IF($G$1=Hide!$P$35,Hide!P38,IF($G$1=Hide!$P$35,Hide!P38,IF($G$1=Hide!$Q$35,Hide!Q38,"N/A")))))))))</f>
        <v>N/A</v>
      </c>
    </row>
    <row r="5" spans="1:14" x14ac:dyDescent="0.3">
      <c r="A5" s="4" t="s">
        <v>68</v>
      </c>
      <c r="B5" s="4" t="s">
        <v>139</v>
      </c>
      <c r="C5" s="209" t="str">
        <f>Hide!$I39</f>
        <v>h</v>
      </c>
      <c r="D5" s="154" t="str">
        <f>IF($D$1=Hide!$J$35,Hide!J39,IF($D$1=Hide!$K$35,Hide!K39,IF($D$1=Hide!$L$35,Hide!L39,IF($D$1=Hide!$M$35,Hide!M39, IF($D$1=Hide!$N$35,Hide!N39,IF($D$1=Hide!$O$35,Hide!O39,IF($D$1=Hide!$P$35,Hide!P39,IF($D$1=Hide!$P$35,Hide!P39,IF($D$1=Hide!$Q$35,Hide!Q39,"N/A")))))))))</f>
        <v>-</v>
      </c>
      <c r="E5" s="154" t="str">
        <f>IF($E$1=Hide!$J$35,Hide!J39,IF($E$1=Hide!$K$35,Hide!K39,IF($E$1=Hide!$L$35,Hide!L39,IF($E$1=Hide!$M$35,Hide!M39,IF($E$1=Hide!$N$35,Hide!N39,IF($E$1=Hide!$O$35,Hide!O39,IF($E$1=Hide!$P$35,Hide!P39,IF($E$1=Hide!$P$35,Hide!P39,IF($E$1=Hide!$Q$35,Hide!Q39,"N/A")))))))))</f>
        <v>-</v>
      </c>
      <c r="F5" s="154">
        <f>IF($F$1=Hide!$J$35,Hide!J39,IF($F$1=Hide!$K$35,Hide!K39,IF($F$1=Hide!$L$35,Hide!L39,IF($F$1=Hide!$M$35,Hide!M39,IF($F$1=Hide!$N$35,Hide!N39,IF($F$1=Hide!$O$35,Hide!O39,IF($F$1=Hide!$P$35,Hide!P39,IF($F$1=Hide!$P$35,Hide!P39,IF($F$1=Hide!$Q$35,Hide!Q39,"N/A")))))))))</f>
        <v>6</v>
      </c>
      <c r="G5" s="154" t="str">
        <f>IF($G$1=Hide!$J$35,Hide!J39,IF($G$1=Hide!$K$35,Hide!K39,IF($G$1=Hide!$L$35,Hide!L39,IF($G$1=Hide!$M$35,Hide!M39,IF($G$1=Hide!$N$35,Hide!N39,IF($G$1=Hide!$O$35,Hide!O39,IF($G$1=Hide!$P$35,Hide!P39,IF($G$1=Hide!$P$35,Hide!P39,IF($G$1=Hide!$Q$35,Hide!Q39,"N/A")))))))))</f>
        <v>N/A</v>
      </c>
    </row>
    <row r="6" spans="1:14" x14ac:dyDescent="0.3">
      <c r="A6" s="4" t="s">
        <v>68</v>
      </c>
      <c r="B6" s="4" t="s">
        <v>140</v>
      </c>
      <c r="C6" s="209" t="str">
        <f>Hide!$I40</f>
        <v>h</v>
      </c>
      <c r="D6" s="154" t="str">
        <f>IF($D$1=Hide!$J$35,Hide!J40,IF($D$1=Hide!$K$35,Hide!K40,IF($D$1=Hide!$L$35,Hide!L40,IF($D$1=Hide!$M$35,Hide!M40, IF($D$1=Hide!$N$35,Hide!N40,IF($D$1=Hide!$O$35,Hide!O40,IF($D$1=Hide!$P$35,Hide!P40,IF($D$1=Hide!$P$35,Hide!P40,IF($D$1=Hide!$Q$35,Hide!Q40,"N/A")))))))))</f>
        <v>-</v>
      </c>
      <c r="E6" s="154" t="str">
        <f>IF($E$1=Hide!$J$35,Hide!J40,IF($E$1=Hide!$K$35,Hide!K40,IF($E$1=Hide!$L$35,Hide!L40,IF($E$1=Hide!$M$35,Hide!M40,IF($E$1=Hide!$N$35,Hide!N40,IF($E$1=Hide!$O$35,Hide!O40,IF($E$1=Hide!$P$35,Hide!P40,IF($E$1=Hide!$P$35,Hide!P40,IF($E$1=Hide!$Q$35,Hide!Q40,"N/A")))))))))</f>
        <v>-</v>
      </c>
      <c r="F6" s="154">
        <f>IF($F$1=Hide!$J$35,Hide!J40,IF($F$1=Hide!$K$35,Hide!K40,IF($F$1=Hide!$L$35,Hide!L40,IF($F$1=Hide!$M$35,Hide!M40,IF($F$1=Hide!$N$35,Hide!N40,IF($F$1=Hide!$O$35,Hide!O40,IF($F$1=Hide!$P$35,Hide!P40,IF($F$1=Hide!$P$35,Hide!P40,IF($F$1=Hide!$Q$35,Hide!Q40,"N/A")))))))))</f>
        <v>22</v>
      </c>
      <c r="G6" s="154" t="str">
        <f>IF($G$1=Hide!$J$35,Hide!J40,IF($G$1=Hide!$K$35,Hide!K40,IF($G$1=Hide!$L$35,Hide!L40,IF($G$1=Hide!$M$35,Hide!M40,IF($G$1=Hide!$N$35,Hide!N40,IF($G$1=Hide!$O$35,Hide!O40,IF($G$1=Hide!$P$35,Hide!P40,IF($G$1=Hide!$P$35,Hide!P40,IF($G$1=Hide!$Q$35,Hide!Q40,"N/A")))))))))</f>
        <v>N/A</v>
      </c>
    </row>
    <row r="7" spans="1:14" x14ac:dyDescent="0.3">
      <c r="A7" s="4" t="s">
        <v>66</v>
      </c>
      <c r="B7" s="4" t="s">
        <v>64</v>
      </c>
      <c r="C7" s="209" t="str">
        <f>Hide!$I41</f>
        <v>€/kWh</v>
      </c>
      <c r="D7" s="154" t="str">
        <f>IF($D$1=Hide!$J$35,Hide!J41,IF($D$1=Hide!$K$35,Hide!K41,IF($D$1=Hide!$L$35,Hide!L41,IF($D$1=Hide!$M$35,Hide!M41, IF($D$1=Hide!$N$35,Hide!N41,IF($D$1=Hide!$O$35,Hide!O41,IF($D$1=Hide!$P$35,Hide!P41,IF($D$1=Hide!$P$35,Hide!P41,IF($D$1=Hide!$Q$35,Hide!Q41,"N/A")))))))))</f>
        <v>-</v>
      </c>
      <c r="E7" s="154" t="str">
        <f>IF($E$1=Hide!$J$35,Hide!J41,IF($E$1=Hide!$K$35,Hide!K41,IF($E$1=Hide!$L$35,Hide!L41,IF($E$1=Hide!$M$35,Hide!M41,IF($E$1=Hide!$N$35,Hide!N41,IF($E$1=Hide!$O$35,Hide!O41,IF($E$1=Hide!$P$35,Hide!P41,IF($E$1=Hide!$P$35,Hide!P41,IF($E$1=Hide!$Q$35,Hide!Q41,"N/A")))))))))</f>
        <v>-</v>
      </c>
      <c r="F7" s="154" t="str">
        <f>IF($F$1=Hide!$J$35,Hide!J41,IF($F$1=Hide!$K$35,Hide!K41,IF($F$1=Hide!$L$35,Hide!L41,IF($F$1=Hide!$M$35,Hide!M41,IF($F$1=Hide!$N$35,Hide!N41,IF($F$1=Hide!$O$35,Hide!O41,IF($F$1=Hide!$P$35,Hide!P41,IF($F$1=Hide!$P$35,Hide!P41,IF($F$1=Hide!$Q$35,Hide!Q41,"N/A")))))))))</f>
        <v>-</v>
      </c>
      <c r="G7" s="154" t="str">
        <f>IF($G$1=Hide!$J$35,Hide!J41,IF($G$1=Hide!$K$35,Hide!K41,IF($G$1=Hide!$L$35,Hide!L41,IF($G$1=Hide!$M$35,Hide!M41,IF($G$1=Hide!$N$35,Hide!N41,IF($G$1=Hide!$O$35,Hide!O41,IF($G$1=Hide!$P$35,Hide!P41,IF($G$1=Hide!$P$35,Hide!P41,IF($G$1=Hide!$Q$35,Hide!Q41,"N/A")))))))))</f>
        <v>N/A</v>
      </c>
    </row>
    <row r="8" spans="1:14" x14ac:dyDescent="0.3">
      <c r="H8" s="130"/>
      <c r="I8" s="130"/>
      <c r="J8" s="130"/>
      <c r="K8" s="130"/>
      <c r="L8" s="130"/>
      <c r="M8" s="130"/>
      <c r="N8" s="130"/>
    </row>
  </sheetData>
  <conditionalFormatting sqref="D6:D7">
    <cfRule type="expression" dxfId="45" priority="69">
      <formula>NOT(OR(D6=0.08, D6=0.12))</formula>
    </cfRule>
  </conditionalFormatting>
  <conditionalFormatting sqref="E2">
    <cfRule type="expression" dxfId="44" priority="49">
      <formula>NOT(OR(E2=0))</formula>
    </cfRule>
  </conditionalFormatting>
  <conditionalFormatting sqref="F2">
    <cfRule type="expression" dxfId="43" priority="47">
      <formula>NOT(OR(F2=0))</formula>
    </cfRule>
  </conditionalFormatting>
  <conditionalFormatting sqref="G2">
    <cfRule type="expression" dxfId="42" priority="45">
      <formula>NOT(OR(G2=0))</formula>
    </cfRule>
  </conditionalFormatting>
  <conditionalFormatting sqref="D2">
    <cfRule type="expression" dxfId="41" priority="37">
      <formula>NOT(OR(D2=0))</formula>
    </cfRule>
  </conditionalFormatting>
  <conditionalFormatting sqref="E3">
    <cfRule type="expression" dxfId="40" priority="35">
      <formula>NOT(OR(E3=0.28, E3=0.29, E3=0.05, E3=0.045,E3=0.1))</formula>
    </cfRule>
  </conditionalFormatting>
  <conditionalFormatting sqref="F3">
    <cfRule type="expression" dxfId="39" priority="33">
      <formula>NOT(OR(F3=0.28, F3=0.29, F3=0.05, F3=0.045,F3=0.1))</formula>
    </cfRule>
  </conditionalFormatting>
  <conditionalFormatting sqref="G3">
    <cfRule type="expression" dxfId="38" priority="31">
      <formula>NOT(OR(G3=0.28, G3=0.29, G3=0.05, G3=0.045,G3=0.1))</formula>
    </cfRule>
  </conditionalFormatting>
  <conditionalFormatting sqref="D3">
    <cfRule type="expression" dxfId="37" priority="29">
      <formula>NOT(OR(D3=0.28, D3=0.29, D3=0.05, D3=0.045,D3=0.1))</formula>
    </cfRule>
  </conditionalFormatting>
  <conditionalFormatting sqref="E4">
    <cfRule type="expression" dxfId="36" priority="27">
      <formula>NOT(OR(E4=0.25))</formula>
    </cfRule>
  </conditionalFormatting>
  <conditionalFormatting sqref="F4">
    <cfRule type="expression" dxfId="35" priority="25">
      <formula>NOT(OR(F4=0.25))</formula>
    </cfRule>
  </conditionalFormatting>
  <conditionalFormatting sqref="G4">
    <cfRule type="expression" dxfId="34" priority="23">
      <formula>NOT(OR(G4=0.25))</formula>
    </cfRule>
  </conditionalFormatting>
  <conditionalFormatting sqref="D4">
    <cfRule type="expression" dxfId="33" priority="21">
      <formula>NOT(OR(D4=0.25))</formula>
    </cfRule>
  </conditionalFormatting>
  <conditionalFormatting sqref="E5">
    <cfRule type="expression" dxfId="32" priority="19">
      <formula>NOT(OR(E5=6))</formula>
    </cfRule>
  </conditionalFormatting>
  <conditionalFormatting sqref="F5">
    <cfRule type="expression" dxfId="31" priority="17">
      <formula>NOT(OR(F5=6))</formula>
    </cfRule>
  </conditionalFormatting>
  <conditionalFormatting sqref="G5">
    <cfRule type="expression" dxfId="30" priority="15">
      <formula>NOT(OR(G5=6))</formula>
    </cfRule>
  </conditionalFormatting>
  <conditionalFormatting sqref="D5">
    <cfRule type="expression" dxfId="29" priority="13">
      <formula>NOT(OR(D5=6))</formula>
    </cfRule>
  </conditionalFormatting>
  <conditionalFormatting sqref="E6">
    <cfRule type="expression" dxfId="28" priority="11">
      <formula>NOT(OR(E6=22))</formula>
    </cfRule>
  </conditionalFormatting>
  <conditionalFormatting sqref="F6">
    <cfRule type="expression" dxfId="27" priority="9">
      <formula>NOT(OR(F6=22))</formula>
    </cfRule>
  </conditionalFormatting>
  <conditionalFormatting sqref="G6">
    <cfRule type="expression" dxfId="26" priority="7">
      <formula>NOT(OR(G6=22))</formula>
    </cfRule>
  </conditionalFormatting>
  <conditionalFormatting sqref="E7">
    <cfRule type="expression" dxfId="25" priority="5">
      <formula>NOT(OR(E7=0.08, E7=0.12))</formula>
    </cfRule>
  </conditionalFormatting>
  <conditionalFormatting sqref="F7">
    <cfRule type="expression" dxfId="24" priority="3">
      <formula>NOT(OR(F7=0.08, F7=0.12))</formula>
    </cfRule>
  </conditionalFormatting>
  <conditionalFormatting sqref="G7">
    <cfRule type="expression" dxfId="23" priority="1">
      <formula>NOT(OR(G7=0.08, G7=0.12))</formula>
    </cfRule>
  </conditionalFormatting>
  <dataValidations count="1">
    <dataValidation type="list" allowBlank="1" showInputMessage="1" showErrorMessage="1" sqref="K1:M1" xr:uid="{00000000-0002-0000-0300-000000000000}">
      <formula1>#REF!</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0" operator="containsText" id="{1837DF91-B970-4340-A364-24A9466D8E87}">
            <xm:f>NOT(ISERROR(SEARCH("-",D6)))</xm:f>
            <xm:f>"-"</xm:f>
            <x14:dxf>
              <font>
                <color rgb="FF9C0006"/>
              </font>
              <fill>
                <patternFill patternType="lightDown">
                  <bgColor theme="0"/>
                </patternFill>
              </fill>
            </x14:dxf>
          </x14:cfRule>
          <xm:sqref>D6:D7</xm:sqref>
        </x14:conditionalFormatting>
        <x14:conditionalFormatting xmlns:xm="http://schemas.microsoft.com/office/excel/2006/main">
          <x14:cfRule type="containsText" priority="50" operator="containsText" id="{181335A6-5560-40F1-A361-747D867B8AE5}">
            <xm:f>NOT(ISERROR(SEARCH("-",E2)))</xm:f>
            <xm:f>"-"</xm:f>
            <x14:dxf>
              <font>
                <color rgb="FF9C0006"/>
              </font>
              <fill>
                <patternFill patternType="lightDown">
                  <bgColor theme="0"/>
                </patternFill>
              </fill>
            </x14:dxf>
          </x14:cfRule>
          <xm:sqref>E2</xm:sqref>
        </x14:conditionalFormatting>
        <x14:conditionalFormatting xmlns:xm="http://schemas.microsoft.com/office/excel/2006/main">
          <x14:cfRule type="containsText" priority="48" operator="containsText" id="{170A8E16-9E70-46EE-B778-A0559518A3E2}">
            <xm:f>NOT(ISERROR(SEARCH("-",F2)))</xm:f>
            <xm:f>"-"</xm:f>
            <x14:dxf>
              <font>
                <color rgb="FF9C0006"/>
              </font>
              <fill>
                <patternFill patternType="lightDown">
                  <bgColor theme="0"/>
                </patternFill>
              </fill>
            </x14:dxf>
          </x14:cfRule>
          <xm:sqref>F2</xm:sqref>
        </x14:conditionalFormatting>
        <x14:conditionalFormatting xmlns:xm="http://schemas.microsoft.com/office/excel/2006/main">
          <x14:cfRule type="containsText" priority="46" operator="containsText" id="{66C72DB9-CEBD-47E7-AB14-8088196E0679}">
            <xm:f>NOT(ISERROR(SEARCH("-",G2)))</xm:f>
            <xm:f>"-"</xm:f>
            <x14:dxf>
              <font>
                <color rgb="FF9C0006"/>
              </font>
              <fill>
                <patternFill patternType="lightDown">
                  <bgColor theme="0"/>
                </patternFill>
              </fill>
            </x14:dxf>
          </x14:cfRule>
          <xm:sqref>G2</xm:sqref>
        </x14:conditionalFormatting>
        <x14:conditionalFormatting xmlns:xm="http://schemas.microsoft.com/office/excel/2006/main">
          <x14:cfRule type="containsText" priority="38" operator="containsText" id="{01B8E91C-EE8B-40EA-BDBE-649B5AB69DE8}">
            <xm:f>NOT(ISERROR(SEARCH("-",D2)))</xm:f>
            <xm:f>"-"</xm:f>
            <x14:dxf>
              <font>
                <color rgb="FF9C0006"/>
              </font>
              <fill>
                <patternFill patternType="lightDown">
                  <bgColor theme="0"/>
                </patternFill>
              </fill>
            </x14:dxf>
          </x14:cfRule>
          <xm:sqref>D2</xm:sqref>
        </x14:conditionalFormatting>
        <x14:conditionalFormatting xmlns:xm="http://schemas.microsoft.com/office/excel/2006/main">
          <x14:cfRule type="containsText" priority="36" operator="containsText" id="{7695FEA6-E38D-4EBE-B76C-DC21747EE5A0}">
            <xm:f>NOT(ISERROR(SEARCH("-",E3)))</xm:f>
            <xm:f>"-"</xm:f>
            <x14:dxf>
              <font>
                <color rgb="FF9C0006"/>
              </font>
              <fill>
                <patternFill patternType="lightDown">
                  <bgColor theme="0"/>
                </patternFill>
              </fill>
            </x14:dxf>
          </x14:cfRule>
          <xm:sqref>E3</xm:sqref>
        </x14:conditionalFormatting>
        <x14:conditionalFormatting xmlns:xm="http://schemas.microsoft.com/office/excel/2006/main">
          <x14:cfRule type="containsText" priority="34" operator="containsText" id="{DE4708C1-390E-4605-8B38-8C42ABAB86E6}">
            <xm:f>NOT(ISERROR(SEARCH("-",F3)))</xm:f>
            <xm:f>"-"</xm:f>
            <x14:dxf>
              <font>
                <color rgb="FF9C0006"/>
              </font>
              <fill>
                <patternFill patternType="lightDown">
                  <bgColor theme="0"/>
                </patternFill>
              </fill>
            </x14:dxf>
          </x14:cfRule>
          <xm:sqref>F3</xm:sqref>
        </x14:conditionalFormatting>
        <x14:conditionalFormatting xmlns:xm="http://schemas.microsoft.com/office/excel/2006/main">
          <x14:cfRule type="containsText" priority="32" operator="containsText" id="{DE93C16B-65D7-4116-AD80-BF6D85A8B00B}">
            <xm:f>NOT(ISERROR(SEARCH("-",G3)))</xm:f>
            <xm:f>"-"</xm:f>
            <x14:dxf>
              <font>
                <color rgb="FF9C0006"/>
              </font>
              <fill>
                <patternFill patternType="lightDown">
                  <bgColor theme="0"/>
                </patternFill>
              </fill>
            </x14:dxf>
          </x14:cfRule>
          <xm:sqref>G3</xm:sqref>
        </x14:conditionalFormatting>
        <x14:conditionalFormatting xmlns:xm="http://schemas.microsoft.com/office/excel/2006/main">
          <x14:cfRule type="containsText" priority="30" operator="containsText" id="{7E249130-0FD1-4DCD-9AC2-4155CEE3AB42}">
            <xm:f>NOT(ISERROR(SEARCH("-",D3)))</xm:f>
            <xm:f>"-"</xm:f>
            <x14:dxf>
              <font>
                <color rgb="FF9C0006"/>
              </font>
              <fill>
                <patternFill patternType="lightDown">
                  <bgColor theme="0"/>
                </patternFill>
              </fill>
            </x14:dxf>
          </x14:cfRule>
          <xm:sqref>D3</xm:sqref>
        </x14:conditionalFormatting>
        <x14:conditionalFormatting xmlns:xm="http://schemas.microsoft.com/office/excel/2006/main">
          <x14:cfRule type="containsText" priority="28" operator="containsText" id="{7445481F-8E7C-4B9B-95B6-D0566D268B79}">
            <xm:f>NOT(ISERROR(SEARCH("-",E4)))</xm:f>
            <xm:f>"-"</xm:f>
            <x14:dxf>
              <font>
                <color rgb="FF9C0006"/>
              </font>
              <fill>
                <patternFill patternType="lightDown">
                  <bgColor theme="0"/>
                </patternFill>
              </fill>
            </x14:dxf>
          </x14:cfRule>
          <xm:sqref>E4</xm:sqref>
        </x14:conditionalFormatting>
        <x14:conditionalFormatting xmlns:xm="http://schemas.microsoft.com/office/excel/2006/main">
          <x14:cfRule type="containsText" priority="26" operator="containsText" id="{D0F867B2-CE47-4118-A8BD-65C8405ED951}">
            <xm:f>NOT(ISERROR(SEARCH("-",F4)))</xm:f>
            <xm:f>"-"</xm:f>
            <x14:dxf>
              <font>
                <color rgb="FF9C0006"/>
              </font>
              <fill>
                <patternFill patternType="lightDown">
                  <bgColor theme="0"/>
                </patternFill>
              </fill>
            </x14:dxf>
          </x14:cfRule>
          <xm:sqref>F4</xm:sqref>
        </x14:conditionalFormatting>
        <x14:conditionalFormatting xmlns:xm="http://schemas.microsoft.com/office/excel/2006/main">
          <x14:cfRule type="containsText" priority="24" operator="containsText" id="{6F5A0AEB-B352-4608-AC10-9CC5CC81729B}">
            <xm:f>NOT(ISERROR(SEARCH("-",G4)))</xm:f>
            <xm:f>"-"</xm:f>
            <x14:dxf>
              <font>
                <color rgb="FF9C0006"/>
              </font>
              <fill>
                <patternFill patternType="lightDown">
                  <bgColor theme="0"/>
                </patternFill>
              </fill>
            </x14:dxf>
          </x14:cfRule>
          <xm:sqref>G4</xm:sqref>
        </x14:conditionalFormatting>
        <x14:conditionalFormatting xmlns:xm="http://schemas.microsoft.com/office/excel/2006/main">
          <x14:cfRule type="containsText" priority="22" operator="containsText" id="{BEBC7585-33A5-40FE-A7A0-C321506DB816}">
            <xm:f>NOT(ISERROR(SEARCH("-",D4)))</xm:f>
            <xm:f>"-"</xm:f>
            <x14:dxf>
              <font>
                <color rgb="FF9C0006"/>
              </font>
              <fill>
                <patternFill patternType="lightDown">
                  <bgColor theme="0"/>
                </patternFill>
              </fill>
            </x14:dxf>
          </x14:cfRule>
          <xm:sqref>D4</xm:sqref>
        </x14:conditionalFormatting>
        <x14:conditionalFormatting xmlns:xm="http://schemas.microsoft.com/office/excel/2006/main">
          <x14:cfRule type="containsText" priority="20" operator="containsText" id="{26E63E1D-201E-4539-B8DB-AB988DE99CB8}">
            <xm:f>NOT(ISERROR(SEARCH("-",E5)))</xm:f>
            <xm:f>"-"</xm:f>
            <x14:dxf>
              <font>
                <color rgb="FF9C0006"/>
              </font>
              <fill>
                <patternFill patternType="lightDown">
                  <bgColor theme="0"/>
                </patternFill>
              </fill>
            </x14:dxf>
          </x14:cfRule>
          <xm:sqref>E5</xm:sqref>
        </x14:conditionalFormatting>
        <x14:conditionalFormatting xmlns:xm="http://schemas.microsoft.com/office/excel/2006/main">
          <x14:cfRule type="containsText" priority="18" operator="containsText" id="{CAE0FF03-E2D2-4468-9D01-C1B2CF808431}">
            <xm:f>NOT(ISERROR(SEARCH("-",F5)))</xm:f>
            <xm:f>"-"</xm:f>
            <x14:dxf>
              <font>
                <color rgb="FF9C0006"/>
              </font>
              <fill>
                <patternFill patternType="lightDown">
                  <bgColor theme="0"/>
                </patternFill>
              </fill>
            </x14:dxf>
          </x14:cfRule>
          <xm:sqref>F5</xm:sqref>
        </x14:conditionalFormatting>
        <x14:conditionalFormatting xmlns:xm="http://schemas.microsoft.com/office/excel/2006/main">
          <x14:cfRule type="containsText" priority="16" operator="containsText" id="{D6B89354-2243-433D-B17F-4860B4F0049A}">
            <xm:f>NOT(ISERROR(SEARCH("-",G5)))</xm:f>
            <xm:f>"-"</xm:f>
            <x14:dxf>
              <font>
                <color rgb="FF9C0006"/>
              </font>
              <fill>
                <patternFill patternType="lightDown">
                  <bgColor theme="0"/>
                </patternFill>
              </fill>
            </x14:dxf>
          </x14:cfRule>
          <xm:sqref>G5</xm:sqref>
        </x14:conditionalFormatting>
        <x14:conditionalFormatting xmlns:xm="http://schemas.microsoft.com/office/excel/2006/main">
          <x14:cfRule type="containsText" priority="14" operator="containsText" id="{51106DBD-D543-4121-946E-779CA86487CF}">
            <xm:f>NOT(ISERROR(SEARCH("-",D5)))</xm:f>
            <xm:f>"-"</xm:f>
            <x14:dxf>
              <font>
                <color rgb="FF9C0006"/>
              </font>
              <fill>
                <patternFill patternType="lightDown">
                  <bgColor theme="0"/>
                </patternFill>
              </fill>
            </x14:dxf>
          </x14:cfRule>
          <xm:sqref>D5</xm:sqref>
        </x14:conditionalFormatting>
        <x14:conditionalFormatting xmlns:xm="http://schemas.microsoft.com/office/excel/2006/main">
          <x14:cfRule type="containsText" priority="12" operator="containsText" id="{13C3A5D0-FC8C-40C9-8EA8-9BE6F9F84159}">
            <xm:f>NOT(ISERROR(SEARCH("-",E6)))</xm:f>
            <xm:f>"-"</xm:f>
            <x14:dxf>
              <font>
                <color rgb="FF9C0006"/>
              </font>
              <fill>
                <patternFill patternType="lightDown">
                  <bgColor theme="0"/>
                </patternFill>
              </fill>
            </x14:dxf>
          </x14:cfRule>
          <xm:sqref>E6</xm:sqref>
        </x14:conditionalFormatting>
        <x14:conditionalFormatting xmlns:xm="http://schemas.microsoft.com/office/excel/2006/main">
          <x14:cfRule type="containsText" priority="10" operator="containsText" id="{E1073A22-05D6-47EF-9A06-FCB717977283}">
            <xm:f>NOT(ISERROR(SEARCH("-",F6)))</xm:f>
            <xm:f>"-"</xm:f>
            <x14:dxf>
              <font>
                <color rgb="FF9C0006"/>
              </font>
              <fill>
                <patternFill patternType="lightDown">
                  <bgColor theme="0"/>
                </patternFill>
              </fill>
            </x14:dxf>
          </x14:cfRule>
          <xm:sqref>F6</xm:sqref>
        </x14:conditionalFormatting>
        <x14:conditionalFormatting xmlns:xm="http://schemas.microsoft.com/office/excel/2006/main">
          <x14:cfRule type="containsText" priority="8" operator="containsText" id="{AFE44873-4522-4162-A8B6-93F9E6692048}">
            <xm:f>NOT(ISERROR(SEARCH("-",G6)))</xm:f>
            <xm:f>"-"</xm:f>
            <x14:dxf>
              <font>
                <color rgb="FF9C0006"/>
              </font>
              <fill>
                <patternFill patternType="lightDown">
                  <bgColor theme="0"/>
                </patternFill>
              </fill>
            </x14:dxf>
          </x14:cfRule>
          <xm:sqref>G6</xm:sqref>
        </x14:conditionalFormatting>
        <x14:conditionalFormatting xmlns:xm="http://schemas.microsoft.com/office/excel/2006/main">
          <x14:cfRule type="containsText" priority="6" operator="containsText" id="{F18ACDFD-4D46-4C2E-9F41-91F8C3245F0B}">
            <xm:f>NOT(ISERROR(SEARCH("-",E7)))</xm:f>
            <xm:f>"-"</xm:f>
            <x14:dxf>
              <font>
                <color rgb="FF9C0006"/>
              </font>
              <fill>
                <patternFill patternType="lightDown">
                  <bgColor theme="0"/>
                </patternFill>
              </fill>
            </x14:dxf>
          </x14:cfRule>
          <xm:sqref>E7</xm:sqref>
        </x14:conditionalFormatting>
        <x14:conditionalFormatting xmlns:xm="http://schemas.microsoft.com/office/excel/2006/main">
          <x14:cfRule type="containsText" priority="4" operator="containsText" id="{C385E77E-A5D8-4224-8062-7ADABAD727DF}">
            <xm:f>NOT(ISERROR(SEARCH("-",F7)))</xm:f>
            <xm:f>"-"</xm:f>
            <x14:dxf>
              <font>
                <color rgb="FF9C0006"/>
              </font>
              <fill>
                <patternFill patternType="lightDown">
                  <bgColor theme="0"/>
                </patternFill>
              </fill>
            </x14:dxf>
          </x14:cfRule>
          <xm:sqref>F7</xm:sqref>
        </x14:conditionalFormatting>
        <x14:conditionalFormatting xmlns:xm="http://schemas.microsoft.com/office/excel/2006/main">
          <x14:cfRule type="containsText" priority="2" operator="containsText" id="{697EA021-1AB3-48B5-9A7C-F60E922C16C8}">
            <xm:f>NOT(ISERROR(SEARCH("-",G7)))</xm:f>
            <xm:f>"-"</xm:f>
            <x14:dxf>
              <font>
                <color rgb="FF9C0006"/>
              </font>
              <fill>
                <patternFill patternType="lightDown">
                  <bgColor theme="0"/>
                </patternFill>
              </fill>
            </x14:dxf>
          </x14:cfRule>
          <xm:sqref>G7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Hide!$D$34:$D$43</xm:f>
          </x14:formula1>
          <xm:sqref>D1:G1</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Cover_Sheet</vt:lpstr>
      <vt:lpstr>Technologies</vt:lpstr>
      <vt:lpstr>Hide</vt:lpstr>
      <vt:lpstr>Resources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Wiez</dc:creator>
  <cp:lastModifiedBy>energenious</cp:lastModifiedBy>
  <cp:lastPrinted>2018-10-05T12:32:07Z</cp:lastPrinted>
  <dcterms:created xsi:type="dcterms:W3CDTF">2015-07-27T08:39:54Z</dcterms:created>
  <dcterms:modified xsi:type="dcterms:W3CDTF">2018-12-19T12:29:29Z</dcterms:modified>
</cp:coreProperties>
</file>